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B6F74D746A5CC4E/Documents/LWT/Bird Records/"/>
    </mc:Choice>
  </mc:AlternateContent>
  <xr:revisionPtr revIDLastSave="122" documentId="8_{4BCF6F25-F8DD-4BFB-BF47-83A9B57DFCC7}" xr6:coauthVersionLast="47" xr6:coauthVersionMax="47" xr10:uidLastSave="{142DECA4-9337-4C3E-BE7F-E96ABFD4D8B4}"/>
  <bookViews>
    <workbookView xWindow="-108" yWindow="-108" windowWidth="23256" windowHeight="12576" xr2:uid="{00568D9A-AC98-46DB-855C-80E85236E41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1" l="1"/>
  <c r="N12" i="1"/>
  <c r="N4" i="1" s="1"/>
  <c r="M12" i="1"/>
  <c r="M4" i="1" s="1"/>
  <c r="L12" i="1"/>
  <c r="K12" i="1"/>
  <c r="J12" i="1"/>
  <c r="I12" i="1"/>
  <c r="H12" i="1"/>
  <c r="G12" i="1"/>
  <c r="F12" i="1"/>
  <c r="F4" i="1" s="1"/>
  <c r="D12" i="1"/>
  <c r="D2" i="1" s="1"/>
  <c r="O11" i="1"/>
  <c r="N11" i="1"/>
  <c r="M11" i="1"/>
  <c r="L11" i="1"/>
  <c r="K11" i="1"/>
  <c r="J11" i="1"/>
  <c r="I11" i="1"/>
  <c r="I4" i="1" s="1"/>
  <c r="H11" i="1"/>
  <c r="H4" i="1" s="1"/>
  <c r="G11" i="1"/>
  <c r="F11" i="1"/>
  <c r="E11" i="1"/>
  <c r="D11" i="1"/>
  <c r="O10" i="1"/>
  <c r="N10" i="1"/>
  <c r="M10" i="1"/>
  <c r="L10" i="1"/>
  <c r="K10" i="1"/>
  <c r="J10" i="1"/>
  <c r="I10" i="1"/>
  <c r="H10" i="1"/>
  <c r="G10" i="1"/>
  <c r="F10" i="1"/>
  <c r="E10" i="1"/>
  <c r="D10" i="1"/>
  <c r="O9" i="1"/>
  <c r="N9" i="1"/>
  <c r="M9" i="1"/>
  <c r="L9" i="1"/>
  <c r="K9" i="1"/>
  <c r="J9" i="1"/>
  <c r="I9" i="1"/>
  <c r="H9" i="1"/>
  <c r="G9" i="1"/>
  <c r="F9" i="1"/>
  <c r="E9" i="1"/>
  <c r="D9" i="1"/>
  <c r="O8" i="1"/>
  <c r="N8" i="1"/>
  <c r="M8" i="1"/>
  <c r="L8" i="1"/>
  <c r="K8" i="1"/>
  <c r="J8" i="1"/>
  <c r="I8" i="1"/>
  <c r="H8" i="1"/>
  <c r="G8" i="1"/>
  <c r="F8" i="1"/>
  <c r="E8" i="1"/>
  <c r="D8" i="1"/>
  <c r="C8" i="1"/>
  <c r="O7" i="1"/>
  <c r="N7" i="1"/>
  <c r="M7" i="1"/>
  <c r="L7" i="1"/>
  <c r="K7" i="1"/>
  <c r="J7" i="1"/>
  <c r="I7" i="1"/>
  <c r="H7" i="1"/>
  <c r="G7" i="1"/>
  <c r="F7" i="1"/>
  <c r="E7" i="1"/>
  <c r="D7" i="1"/>
  <c r="C7" i="1"/>
  <c r="O6" i="1"/>
  <c r="N6" i="1"/>
  <c r="M6" i="1"/>
  <c r="L6" i="1"/>
  <c r="K6" i="1"/>
  <c r="J6" i="1"/>
  <c r="I6" i="1"/>
  <c r="H6" i="1"/>
  <c r="G6" i="1"/>
  <c r="F6" i="1"/>
  <c r="E6" i="1"/>
  <c r="D6" i="1"/>
  <c r="C6" i="1"/>
  <c r="O4" i="1"/>
  <c r="L4" i="1"/>
  <c r="K4" i="1"/>
  <c r="J4" i="1"/>
  <c r="G4" i="1"/>
  <c r="E4" i="1"/>
  <c r="D4" i="1"/>
  <c r="C2" i="1"/>
  <c r="D5" i="1" l="1"/>
  <c r="E2" i="1" s="1"/>
  <c r="F2" i="1" s="1"/>
  <c r="G2" i="1" s="1"/>
  <c r="H2" i="1" s="1"/>
  <c r="I2" i="1" s="1"/>
  <c r="J2" i="1" s="1"/>
  <c r="K2" i="1" s="1"/>
  <c r="L2" i="1" s="1"/>
  <c r="M2" i="1" s="1"/>
  <c r="N2" i="1" s="1"/>
  <c r="O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Cottington</author>
    <author>User</author>
    <author>Fraser</author>
    <author>pc</author>
    <author>fraser</author>
  </authors>
  <commentList>
    <comment ref="D2" authorId="0" shapeId="0" xr:uid="{219CD493-6957-4BD0-A0D4-89058D3AD810}">
      <text>
        <r>
          <rPr>
            <sz val="8"/>
            <color indexed="81"/>
            <rFont val="Tahoma"/>
            <family val="2"/>
          </rPr>
          <t>94 in 2022
90 in 2016
88 in 2019
87 in 2011 &amp; 21
86 in 2012, 16, 17, 18 &amp; 20
85 in 2025
84 in 2015, 23 &amp; 24 
83 in 2005, 06, 13 
81 in 2004 &amp; 14
80 in 2010
79 in 2007
76 in 2009
75 in 2003 &amp; 2008</t>
        </r>
      </text>
    </comment>
    <comment ref="E2" authorId="1" shapeId="0" xr:uid="{8278384C-89CC-4A5E-8601-712C98535B99}">
      <text>
        <r>
          <rPr>
            <sz val="8"/>
            <color indexed="81"/>
            <rFont val="Tahoma"/>
            <family val="2"/>
          </rPr>
          <t>99 in 2022
97 in 2012
95 in 2019
94 in 2005
93 in 2016 &amp; 2017
92 in 2018
91 in 2002, 03, 08 &amp; 13
89 in 2011, 20, 21 &amp; 2025
88 in 2023
86 in 2010 &amp; 2024
87 in 2006
84 in 2004
83 in 2007
82 in 2009</t>
        </r>
      </text>
    </comment>
    <comment ref="F2" authorId="1" shapeId="0" xr:uid="{A1E4D279-6853-4704-9021-48F9D9936734}">
      <text>
        <r>
          <rPr>
            <sz val="8"/>
            <color indexed="81"/>
            <rFont val="Tahoma"/>
            <family val="2"/>
          </rPr>
          <t>106 in 2012 &amp; 2018
105 in 2022
104 in 2016 &amp; 2017
103 in 2011 &amp; 2019
100 in 2006 &amp; 2013
99 in 2003, 2023 &amp; 2025
98 in 2002 &amp; 2008 
97 in 2004, 2010 &amp; 2024
95 in 2015
94 in 2005
91 in 2007</t>
        </r>
      </text>
    </comment>
    <comment ref="G2" authorId="1" shapeId="0" xr:uid="{43930A05-ABB0-45B0-9BC9-86E843159587}">
      <text>
        <r>
          <rPr>
            <sz val="8"/>
            <color indexed="81"/>
            <rFont val="Tahoma"/>
            <family val="2"/>
          </rPr>
          <t xml:space="preserve">128 in 2012                       
126 in 2018                     
125 in 2016 &amp; 2019          
124 in 2003                     
123 in 2013                     
121 in 2017 &amp; 2022          
120 in 2008                     
119 in 2006                      
118 in 2021 &amp; 2025                     
117 in 2010 &amp; 2011          
116 in 2004                      
113 in 2020                        
112 in 2007, 09 &amp; 2023        
110 in 2005                   
107 in 2024                     </t>
        </r>
      </text>
    </comment>
    <comment ref="H2" authorId="1" shapeId="0" xr:uid="{01C1511B-D161-443F-BF6A-E2E9990A7CFF}">
      <text>
        <r>
          <rPr>
            <sz val="8"/>
            <color indexed="81"/>
            <rFont val="Tahoma"/>
            <family val="2"/>
          </rPr>
          <t>134 in 2019
132 in 2012 &amp; 17
131 in 2003
129 in 2016 &amp; 18
127 in 2008 &amp; 02
126 in 2021 &amp; 22
125 in 2013 &amp; 16
123 in 2011
122 in 2006 &amp; 04
120 in 2007
119 in 2010
117 in 2009
116 in 2005 &amp; 2020
114 in 2023
108 in 2024</t>
        </r>
      </text>
    </comment>
    <comment ref="I2" authorId="1" shapeId="0" xr:uid="{5F5EF07A-4C46-4078-AE40-41F52F0EC530}">
      <text>
        <r>
          <rPr>
            <sz val="8"/>
            <color indexed="81"/>
            <rFont val="Tahoma"/>
            <family val="2"/>
          </rPr>
          <t>134 in 2012 &amp; 19
132 in 2017 &amp; 2018
131 in 2003
129 in 2016
128 in 2022
127 in 2001, 2, 8, 21
125 in 2013
124 in 2006 &amp; 11
122 in 2004
121 in 2007
120 in 2010
119 in 2009
118 in 2005 &amp; 2025
116 in 2020 &amp; 2023
109 in 2024</t>
        </r>
      </text>
    </comment>
    <comment ref="J2" authorId="1" shapeId="0" xr:uid="{6EF48F7D-4A29-48D7-9C04-EF7DDEB55C34}">
      <text>
        <r>
          <rPr>
            <sz val="8"/>
            <color indexed="81"/>
            <rFont val="Tahoma"/>
            <family val="2"/>
          </rPr>
          <t>136 in 2012
133 in 2003 &amp; 17
130 in 2022
129 in 2016
128 in 2002, 08 &amp; 21
127 in 2006 &amp; 13
126 in 2004 
125 in 2011
123 in 2010
121 in 2007 &amp; 2025
119 in 2005, 09, 20
117 in 2023
111 in 2024</t>
        </r>
      </text>
    </comment>
    <comment ref="K2" authorId="1" shapeId="0" xr:uid="{5B23774F-664D-499F-BA6A-FA61ACC0B44F}">
      <text>
        <r>
          <rPr>
            <sz val="8"/>
            <color indexed="81"/>
            <rFont val="Tahoma"/>
            <family val="2"/>
          </rPr>
          <t>143 in 2019
138 in 2012
136 in 2017, 18 &amp; 22
134 in 2016
133 in 2003
132 in 2011 &amp; 2021
129 in 2006, 08  &amp; 13
128 in 2002 
127 in 2004 &amp; 2020
126 in 2010 &amp; 2025
125 in 2005
123 in 2009
122 in 2007 &amp; 2023
118 in 2024</t>
        </r>
      </text>
    </comment>
    <comment ref="L2" authorId="1" shapeId="0" xr:uid="{7408039E-D0EF-41CC-ACCA-A5D1B2FDDFD6}">
      <text>
        <r>
          <rPr>
            <sz val="8"/>
            <color indexed="81"/>
            <rFont val="Tahoma"/>
            <family val="2"/>
          </rPr>
          <t>143 in 2019
141 in 2012
139 in 2017
137 in 2016 &amp; 2022
134 in 2011
133 in 2003 &amp; 08
132 in 2010 &amp; 2021
131 in 2013 &amp; 20
130 in 2006
129 in 2004 &amp; 05
127 in 2009
126 in 2023 &amp; 2025
125 in 2007 &amp; 2024</t>
        </r>
      </text>
    </comment>
    <comment ref="M2" authorId="1" shapeId="0" xr:uid="{CFE0763C-13A6-4E7E-90A8-28F888231E8F}">
      <text>
        <r>
          <rPr>
            <sz val="8"/>
            <color indexed="81"/>
            <rFont val="Tahoma"/>
            <family val="2"/>
          </rPr>
          <t>144 in 2019
141 in 2012, 17 &amp; 18
140 in 2022
139 in 2016
138 in 1983
137 in 2011 &amp; 2021
134 in 2008
133 in 2003, 10 &amp; 20
131 in 2005 &amp; 06
130 in 2004, 09 &amp; 23
129 in 2024
128 in 2002 &amp; 07</t>
        </r>
      </text>
    </comment>
    <comment ref="N2" authorId="1" shapeId="0" xr:uid="{ECEC59AD-A583-4F90-B2E0-847260C47FD6}">
      <text>
        <r>
          <rPr>
            <sz val="8"/>
            <color indexed="81"/>
            <rFont val="Tahoma"/>
            <family val="2"/>
          </rPr>
          <t>145 in 2019
143 in 2018
142 in 2012 
141 in 2017
140 in 1983 &amp; 2022
139 in 2011 &amp; 16
138 in 2021
136 in 2010
135 in 2008
134 in 2004
133 in 2005, 03 &amp; 20
132 in 2006
131 in 2009 &amp; 24
130 in 2007 &amp; 23</t>
        </r>
      </text>
    </comment>
    <comment ref="O2" authorId="0" shapeId="0" xr:uid="{4078904C-4320-4551-9D93-09A5EBB89257}">
      <text>
        <r>
          <rPr>
            <sz val="8"/>
            <color indexed="81"/>
            <rFont val="Tahoma"/>
            <family val="2"/>
          </rPr>
          <t>145 in 2019
143 in 2018
142 in 2012
141 in 1983 &amp; 2017
140 in 2014, 2016 &amp; 22
139 in 1984 &amp; 2011
138 in 2010, 13 &amp; 21
137 in 2003
136 in 1985 &amp; 2008
135 in 1987, 04, 05 &amp; 15
134 in 2006
133 in 2003, 09 &amp; 20
132 in 2024
131 in 2023
130 in 2007</t>
        </r>
      </text>
    </comment>
    <comment ref="D3" authorId="1" shapeId="0" xr:uid="{BBD5AF12-F157-41AE-B2EC-9226085223AE}">
      <text>
        <r>
          <rPr>
            <b/>
            <sz val="8"/>
            <color indexed="81"/>
            <rFont val="Tahoma"/>
            <family val="2"/>
          </rPr>
          <t>All January's</t>
        </r>
        <r>
          <rPr>
            <sz val="8"/>
            <color indexed="81"/>
            <rFont val="Tahoma"/>
            <family val="2"/>
          </rPr>
          <t xml:space="preserve">
94 in 2022
90 in 2016
88 in 2019
87 in 2011 &amp; 2021
86 in 2012, 16, 17, 18, 20
85 in 2025
84 in 2015, 23 &amp; 24
83 in 2005, 06 &amp; 13
81 in 2004 &amp; 14
80 in 2010
79 in 2007
76 in 2009
75 in 2003 &amp; 2008</t>
        </r>
      </text>
    </comment>
    <comment ref="E3" authorId="1" shapeId="0" xr:uid="{0598DE86-1576-43CA-BC9D-833C2981BF2E}">
      <text>
        <r>
          <rPr>
            <b/>
            <sz val="8"/>
            <color indexed="81"/>
            <rFont val="Tahoma"/>
            <family val="2"/>
          </rPr>
          <t>All Feb's</t>
        </r>
        <r>
          <rPr>
            <sz val="8"/>
            <color indexed="81"/>
            <rFont val="Tahoma"/>
            <family val="2"/>
          </rPr>
          <t xml:space="preserve">
92 in 2012 &amp; 2018
89 in 2019, 21 &amp; 2022
88 in 2008
87 in 2013 &amp; 2017 
84 in 2003 &amp; 2025
83 in 2011 , 2020  &amp; 24
81 in 2004 &amp; 2010 
80 in 2014, 15 &amp; 23
79 in 2009
78 in 2006 &amp; 2007
74 in 2005</t>
        </r>
      </text>
    </comment>
    <comment ref="F3" authorId="1" shapeId="0" xr:uid="{7CA4B287-A963-4400-91DC-B9C687CF9B5C}">
      <text>
        <r>
          <rPr>
            <b/>
            <sz val="8"/>
            <color indexed="81"/>
            <rFont val="Tahoma"/>
            <family val="2"/>
          </rPr>
          <t xml:space="preserve">All March's                                     Additions </t>
        </r>
        <r>
          <rPr>
            <sz val="8"/>
            <color indexed="81"/>
            <rFont val="Tahoma"/>
            <family val="2"/>
          </rPr>
          <t xml:space="preserve">
104 in 2018                                      14
100 in 2016                                      11
95 in 2011                                        13
94 in 2021                                        9
93 in 2006, 12, 17, 19 &amp; 24               13, 9, 11, 8, 11
92 in 2010, 13 &amp; 23                          11, 9, 10
91 in 2007, 14, 22 &amp; 25                     8, 9, 6, 9
89 in 2020                                        5
87 in 2004                                        13
86 in 2005 &amp; 2025                             10, 5 
85 in 2003, 07 &amp; 15                           8, 8, 7</t>
        </r>
      </text>
    </comment>
    <comment ref="G3" authorId="1" shapeId="0" xr:uid="{76DCB97C-A826-4227-9AB6-47246EC1F273}">
      <text>
        <r>
          <rPr>
            <b/>
            <sz val="8"/>
            <color indexed="81"/>
            <rFont val="Tahoma"/>
            <family val="2"/>
          </rPr>
          <t>All April's                          Additions</t>
        </r>
        <r>
          <rPr>
            <sz val="8"/>
            <color indexed="81"/>
            <rFont val="Tahoma"/>
            <family val="2"/>
          </rPr>
          <t xml:space="preserve">
114 in 2013                         23                      
111 in 2003 &amp; 2019              25 &amp; 22             
108 in 2016 &amp; 2018              21 &amp; 20        
106 in 2015 &amp; 2021              23 &amp; 18        
105 in 2014 &amp; 2025              23 &amp; 19          
104 in 2006, 8, 12 &amp; 22        19, 22, 21
102 in 2011 &amp; 2020              15 &amp; 19     
101 in 2007                         21
95 in 2023                           13         
92 in 2024                           9</t>
        </r>
      </text>
    </comment>
    <comment ref="H3" authorId="1" shapeId="0" xr:uid="{308AF29B-DD8B-4A4A-9BED-0FBD72B312AA}">
      <text>
        <r>
          <rPr>
            <b/>
            <sz val="8"/>
            <color indexed="81"/>
            <rFont val="Tahoma"/>
            <family val="2"/>
          </rPr>
          <t>All May's                               Additions</t>
        </r>
        <r>
          <rPr>
            <sz val="8"/>
            <color indexed="81"/>
            <rFont val="Tahoma"/>
            <family val="2"/>
          </rPr>
          <t xml:space="preserve">
102 in 2017                              11
101 in 2021                              8
99 in 2019                                8
96 in 2012, 2016  &amp; 22              4, 4, 5
93 in 2011 &amp; 08                        6, 7
92 in 2007, 14, 15, 16 &amp; 18        8, 2, 4, 4, 3
91 in 2020                                3
90 in 2003 &amp; 2023                     7, 2
88 in 2004, 06, 09 &amp; 10             6, 3, 5, 2
87 in 2013 &amp; 2025                     2, 0
84 in 2002 &amp; 05                        7, 6
83 in 2024                                1</t>
        </r>
      </text>
    </comment>
    <comment ref="I3" authorId="1" shapeId="0" xr:uid="{1E0C82ED-AC2C-4A3E-A7A7-7D26EC264881}">
      <text>
        <r>
          <rPr>
            <b/>
            <sz val="8"/>
            <color indexed="81"/>
            <rFont val="Tahoma"/>
            <family val="2"/>
          </rPr>
          <t>All June's                         Additions</t>
        </r>
        <r>
          <rPr>
            <sz val="8"/>
            <color indexed="81"/>
            <rFont val="Tahoma"/>
            <family val="2"/>
          </rPr>
          <t xml:space="preserve">
91 in 2017 &amp; 2018            0, 3 
90 in 2016                       0
89 in 2019                       1 
87 in 2010, 12, 20 &amp; 22    1, 2, 0, 1 
85 in 2006, 13, 23 &amp; 25    2, 0, 2
84 in 2021, &amp; 24              1, 1, 0
82 in 2007, 15                  1, 0
81 in 2004                        0
80 in 2003 &amp; 11                0, 1  
78 in 2005 &amp; 08                2, 0
77 in 2009                        2
76 in 2002 &amp; 14                0, 0</t>
        </r>
      </text>
    </comment>
    <comment ref="J3" authorId="1" shapeId="0" xr:uid="{1391992C-9144-4536-BC34-4A6D27659D6E}">
      <text>
        <r>
          <rPr>
            <sz val="8"/>
            <color indexed="81"/>
            <rFont val="Tahoma"/>
            <family val="2"/>
          </rPr>
          <t>All July's                            Additions
97 in 2017                         1 
94 in 2013, 18 &amp; 19            2, 1, 1 
92 in 2020                         3
91 in 2015 &amp; 2022              3
90 in 2014                         2
89 in 2006 &amp; 2021 &amp; 24      3, 1, 2 
88 in 2010 &amp; 2016 &amp; 25      3, 0           
86 in 2011, 12 &amp; 23            1, 2, 1
83 in 2003, 04 &amp; 07            2, 4, 0
82 in 2008                         1
79 in 2001                         1
78 in 2002                         1
75 in 2005 &amp; 2009              1, 0</t>
        </r>
      </text>
    </comment>
    <comment ref="K3" authorId="1" shapeId="0" xr:uid="{6B8A9D92-E7D4-4618-938D-2F506C87D6D2}">
      <text>
        <r>
          <rPr>
            <b/>
            <sz val="8"/>
            <color indexed="81"/>
            <rFont val="Tahoma"/>
            <family val="2"/>
          </rPr>
          <t>All Augusts                         Additions</t>
        </r>
        <r>
          <rPr>
            <sz val="8"/>
            <color indexed="81"/>
            <rFont val="Tahoma"/>
            <family val="2"/>
          </rPr>
          <t xml:space="preserve">
107 in 2019                          7 
103 in 2015                          4
101 in 2020                          7
100 in 2016                          5                        
99 in 2013                            5 
97 in 2014                            6
96 in 2017, 23, 24, 25           3, 6, 8, 5
94 in 2018 &amp; 2022                3, 6
93 in 2012 &amp; 2021                2, 4
92 in 2011                            7
89 in 2006                            2
88 in 2009                            4
87 in 2010                            3</t>
        </r>
      </text>
    </comment>
    <comment ref="L3" authorId="1" shapeId="0" xr:uid="{632FDFB5-EA29-40B8-AF0D-5F0C96271E20}">
      <text>
        <r>
          <rPr>
            <b/>
            <sz val="8"/>
            <color indexed="81"/>
            <rFont val="Tahoma"/>
            <family val="2"/>
          </rPr>
          <t>All Septembers                Additions</t>
        </r>
        <r>
          <rPr>
            <sz val="8"/>
            <color indexed="81"/>
            <rFont val="Tahoma"/>
            <family val="2"/>
          </rPr>
          <t xml:space="preserve">
104 in 2012 &amp; 2015            3, 4 
102 in 2016 &amp; 2020            4, 5 
101 in 2024                       5
100 in 2019                       0, 6
99 in 2017 &amp; 23                 3, 3
97 in 2010 &amp; 21                 6, 1
96 in 2014                         5
95 in 2008, 11 &amp; 18            4, 2, 1
92 in 2013, 2022 &amp; 2025     1, 1, 0
90 in 2009                         4
83 in 2007                         3
81 in 2006                         1
75 in 2004                         2
74 in 2005                         4</t>
        </r>
      </text>
    </comment>
    <comment ref="M3" authorId="1" shapeId="0" xr:uid="{705061AD-E01A-4A25-824E-EC9B62FDE05B}">
      <text>
        <r>
          <rPr>
            <b/>
            <sz val="8"/>
            <color indexed="81"/>
            <rFont val="Tahoma"/>
            <family val="2"/>
          </rPr>
          <t>All Octobers                       Additions</t>
        </r>
        <r>
          <rPr>
            <sz val="8"/>
            <color indexed="81"/>
            <rFont val="Tahoma"/>
            <family val="2"/>
          </rPr>
          <t xml:space="preserve">
100 in 2016                          2
96 in 2015                            0
94 in 2017                            3
93 in 2010 &amp; 2012                 1, 2
91 in 2011, 19 &amp; 21               3, 1, 4
90 in 2009, 18, 22 &amp; 24          3, 4, 3, 4
89 in 2014 &amp; 2023                 1, 4
88 in 2013, 2020                    2, 2
87 in 2007                             3
81 in 2006                             1</t>
        </r>
      </text>
    </comment>
    <comment ref="N3" authorId="1" shapeId="0" xr:uid="{7DA9C6CC-0259-4AD4-A07A-1B185C5FC48F}">
      <text>
        <r>
          <rPr>
            <b/>
            <sz val="8"/>
            <color indexed="81"/>
            <rFont val="Tahoma"/>
            <family val="2"/>
          </rPr>
          <t>All Novembers                      Additions</t>
        </r>
        <r>
          <rPr>
            <sz val="8"/>
            <color indexed="81"/>
            <rFont val="Tahoma"/>
            <family val="2"/>
          </rPr>
          <t xml:space="preserve">
90 in 2011 &amp; 17                      2, 0
88 in 2019                              1
86 in 2016 &amp; 2024                   0, 2
85 in 2015, 21 &amp; 2023             0, 1, 0
84 in 2010 &amp; 13                      3, 3
82 in 2014                              2
81 in 2012                              0
80 in 2009 &amp; 2022                   1, 0
79 in 2008                              1
78 in 2007                              2</t>
        </r>
      </text>
    </comment>
    <comment ref="O3" authorId="1" shapeId="0" xr:uid="{EA7DA398-B146-4695-9EE2-EA0342DC5D66}">
      <text>
        <r>
          <rPr>
            <b/>
            <sz val="8"/>
            <color indexed="81"/>
            <rFont val="Tahoma"/>
            <family val="2"/>
          </rPr>
          <t>All Decembers                   Additions</t>
        </r>
        <r>
          <rPr>
            <sz val="8"/>
            <color indexed="81"/>
            <rFont val="Tahoma"/>
            <family val="2"/>
          </rPr>
          <t xml:space="preserve">
89 in 2017                          0 
87 in 2016 &amp; 2019              1, 1
86 in 2010 &amp; 2021              2, 0
84 in 2011 &amp; 2022             1, 0
83 in 2009, 15 &amp; 2023       2, 1, 1
81 in 2007 &amp; 2006             0, 2
80 in 2014 &amp; 2020             3, 0
78 in 2004 &amp; 2013             1, 0
77 in 2005 &amp; 2008             2, 1
75 in 2012                         1</t>
        </r>
      </text>
    </comment>
    <comment ref="D13" authorId="2" shapeId="0" xr:uid="{C89537FF-C4FA-41D4-B34E-61A6AE4D0817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Jan:2/2nd, 1 LFL, 1 Teal scrape area</t>
        </r>
      </text>
    </comment>
    <comment ref="E13" authorId="2" shapeId="0" xr:uid="{6225DB31-283E-4B86-BB82-82599FEDD357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Feb:1/3rd Teal end (DB)</t>
        </r>
      </text>
    </comment>
    <comment ref="I13" authorId="2" shapeId="0" xr:uid="{5BE776E0-0C1B-4911-9CD6-04D15EA779E0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June:1/27th juvenile LFL</t>
        </r>
      </text>
    </comment>
    <comment ref="L13" authorId="2" shapeId="0" xr:uid="{67C19A3D-0C21-4952-9E34-751B98396BDA}">
      <text>
        <r>
          <rPr>
            <b/>
            <sz val="9"/>
            <color indexed="81"/>
            <rFont val="Tahoma"/>
            <charset val="1"/>
          </rPr>
          <t>Fraser:</t>
        </r>
        <r>
          <rPr>
            <sz val="8"/>
            <color indexed="81"/>
            <rFont val="Tahoma"/>
            <family val="2"/>
          </rPr>
          <t xml:space="preserve">
Sept:1/6th Sandford, 1/12th LFL, 1/13th heard</t>
        </r>
      </text>
    </comment>
    <comment ref="H14" authorId="2" shapeId="0" xr:uid="{CADDCCC3-6ED3-43D5-A476-3A40DD55534B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May:2/11th LFL, nesting on old shinlge island</t>
        </r>
      </text>
    </comment>
    <comment ref="D16" authorId="2" shapeId="0" xr:uid="{BFE5DD13-44D0-4928-97FF-31E1AC230125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Jan:1/2nd Teal scrape, main island until 16:30 then opposite, 1/4th same place, 1/18th Teal hide end 07:30 (JMcG), 1/21st, 1/24th Teal end at dusk (RHS)</t>
        </r>
      </text>
    </comment>
    <comment ref="F16" authorId="2" shapeId="0" xr:uid="{FA70DFC3-5141-412B-B727-E9FB842A10A6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Mar:1/10th, flew towards Teal end (NK) 13:25</t>
        </r>
      </text>
    </comment>
    <comment ref="K17" authorId="2" shapeId="0" xr:uid="{8026A4AB-3AEE-4559-887D-9C63F83C7121}">
      <text>
        <r>
          <rPr>
            <b/>
            <sz val="9"/>
            <color indexed="81"/>
            <rFont val="Tahoma"/>
            <charset val="1"/>
          </rPr>
          <t>Fraser:</t>
        </r>
        <r>
          <rPr>
            <sz val="8"/>
            <color indexed="81"/>
            <rFont val="Tahoma"/>
            <family val="2"/>
          </rPr>
          <t xml:space="preserve">
Aug:1/15th probable North to South 08:17 from LVP (FJC), 1 possible flying South at dusk (DR)</t>
        </r>
      </text>
    </comment>
    <comment ref="D18" authorId="2" shapeId="0" xr:uid="{521DF15C-2FDF-4999-9748-C951426DFFA7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Jan:3-4 all month</t>
        </r>
      </text>
    </comment>
    <comment ref="G18" authorId="2" shapeId="0" xr:uid="{52577B81-46E6-4D61-88F8-57ECD1EE993C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Apr:5/9th LFL, 3 thru</t>
        </r>
      </text>
    </comment>
    <comment ref="H18" authorId="2" shapeId="0" xr:uid="{AF445CD2-E8EE-4A84-9EA8-B31E245B7932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May:2/10th LFL, singles SE pre dawn</t>
        </r>
      </text>
    </comment>
    <comment ref="I18" authorId="2" shapeId="0" xr:uid="{255AA785-09E3-46A1-8CD6-D45061F2F43C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June:3/14th SL,</t>
        </r>
      </text>
    </comment>
    <comment ref="D19" authorId="2" shapeId="0" xr:uid="{6A244E8C-B94B-471B-A2D0-F292C8D8EA6A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Jan: 1/1st LFL briefly 09:45 (RD), 1/2nd LFL 14:00 onward, 1 each day until 2/12th Loddon half way between Ron's &amp; green bridge (FJC &amp; young chap), 1 seen twice up and &amp; down river, 1/13th along Loddon, 1/14th onwards, 1/18th Middle Marsh, 1/19th over Lavell's 09:30 and then Sandford south side</t>
        </r>
      </text>
    </comment>
    <comment ref="E19" authorId="2" shapeId="0" xr:uid="{2F8D7392-4B78-4678-9724-379D4C9CD62C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Feb:1/2nd Loddon (BTB), 1/6th Teal scrape, 1/9th LFL then flew towards Loddon (SC), 1/21st LFL SW corner (TGJ)</t>
        </r>
      </text>
    </comment>
    <comment ref="F19" authorId="2" shapeId="0" xr:uid="{6D43B662-8009-4351-BA14-6029205CCDBC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Mar:1/1st Sandford, 1/6th LFL, 1/10th LFL then Lavell's, 1/22nd Teal scrape (DR et al), 1/23rd, 1/24th LFL, Sandford &amp; LL - in tree behind Teal scrape 5pm, 1/25th LFL 10:00, 2/26th, 2/27th 05:56 (FJC), 2/29th, </t>
        </r>
      </text>
    </comment>
    <comment ref="G19" authorId="2" shapeId="0" xr:uid="{D620E16F-05D1-4A61-AF44-BDD497FC2A92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Apr:1/1st LFL, 1/2nd, daily still 1/8th afternoon, 2/10th LFL, 1 chasing other off constantly, 2/11th, 1/12th, 1/13th to 19th</t>
        </r>
      </text>
    </comment>
    <comment ref="J19" authorId="2" shapeId="0" xr:uid="{17921F51-9272-466E-BE31-8606D3C2289F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July:1/13th LFL SW corner (Adrian Bull), 1/14th, seen to take a Green Sandpiper, but Red Kites mobbed and stole it (Sarah Cook &amp; hubby)</t>
        </r>
      </text>
    </comment>
    <comment ref="L19" authorId="2" shapeId="0" xr:uid="{32B1A9F4-96C8-4364-A925-D2FD8E7A6F5D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Sept:1/23rd Tern scrape  11:10 (Kevin Starley) chased off by G Heron, 1/24th (PG), 1/27th LVP, ESE over landfill (FJC)</t>
        </r>
      </text>
    </comment>
    <comment ref="M19" authorId="2" shapeId="0" xr:uid="{E1D609BE-F64D-4204-B52B-978CC44B0887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Oct:1/1st &amp; daily LFL, 2/11th, 1 daily</t>
        </r>
      </text>
    </comment>
    <comment ref="F25" authorId="2" shapeId="0" xr:uid="{3C138537-F36D-4D24-8D43-BF6386B8FB9F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Mar:1 all month at DAC</t>
        </r>
      </text>
    </comment>
    <comment ref="G25" authorId="2" shapeId="0" xr:uid="{366EE328-77D2-4C82-B6B6-0E5CA19733D3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Apr:2/10th BSL</t>
        </r>
      </text>
    </comment>
    <comment ref="L25" authorId="2" shapeId="0" xr:uid="{264A0474-487F-4DF8-8CA8-0EAE6508AD76}">
      <text>
        <r>
          <rPr>
            <b/>
            <sz val="9"/>
            <color indexed="81"/>
            <rFont val="Tahoma"/>
            <charset val="1"/>
          </rPr>
          <t>Fraser:</t>
        </r>
        <r>
          <rPr>
            <sz val="8"/>
            <color indexed="81"/>
            <rFont val="Tahoma"/>
            <family val="2"/>
          </rPr>
          <t xml:space="preserve">
Sept:1/22nd LFL 19:30</t>
        </r>
      </text>
    </comment>
    <comment ref="I26" authorId="2" shapeId="0" xr:uid="{71A87E9E-1400-42D4-BCD9-3FDF503A0950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June:feral adult LFL 26th then LL daily</t>
        </r>
      </text>
    </comment>
    <comment ref="G27" authorId="2" shapeId="0" xr:uid="{545D128C-6169-4508-9ABC-8785F64B037F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Apr:2/22nd LFL (JHC)</t>
        </r>
      </text>
    </comment>
    <comment ref="D29" authorId="2" shapeId="0" xr:uid="{9A53A102-4249-468F-AB7D-1E7B15B1F5BF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Jan:53/1st LFL pre dawn</t>
        </r>
      </text>
    </comment>
    <comment ref="F29" authorId="2" shapeId="0" xr:uid="{252C9390-1298-4A73-ACD7-D17F21F0C6BD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Mar:16+/8th on field East of houses along Davis St before Jolly Farmer pub</t>
        </r>
      </text>
    </comment>
    <comment ref="D30" authorId="2" shapeId="0" xr:uid="{625A04A7-568A-4865-B825-85CE1B8FDD8F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Jan:2/3rd LFL, in SW corner after helicopter went over (TAG, FJC &amp; LA-D), 2/4th LFL, 2/5th LFL, 2/13th LFL as lake begins to thaw, 1 most days, then 2/21st</t>
        </r>
      </text>
    </comment>
    <comment ref="F30" authorId="2" shapeId="0" xr:uid="{3C0FEB1B-0702-437E-94EB-9F628CA08225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Mar:1/9th, LCP over North</t>
        </r>
      </text>
    </comment>
    <comment ref="G30" authorId="2" shapeId="0" xr:uid="{933D4EC3-F410-45E3-8D27-239A249DD486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Apr:1/5th LFL pm (RP), 1/10th LFL, f East shore 06:20 &amp; 07:45, 8/26th 08:20 flying around whole area till 08:51</t>
        </r>
      </text>
    </comment>
    <comment ref="F31" authorId="2" shapeId="0" xr:uid="{7CCE5DCD-2A03-4F1B-B945-4948EAA35970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Mar:1/9th 06:54 heard only calling flying around grounds 100m East of CPF (FJC), 1/27th BSL, of tip of goat island then swam along the East side South (FJC)</t>
        </r>
      </text>
    </comment>
    <comment ref="G31" authorId="2" shapeId="0" xr:uid="{8F8E3641-E7E9-4B19-AD7A-E4FFFB4B0286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Apr:1/1st flew downstream at green bridge (NS), 2/3rd Loddon flew downstream past Ron's 05:55 (FJC), 1/30th by green bridge (NK)</t>
        </r>
      </text>
    </comment>
    <comment ref="H31" authorId="2" shapeId="0" xr:uid="{BCC5DD37-B1E7-4E18-92A1-67C735866FF7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May:1/20th Loddon (MH)</t>
        </r>
      </text>
    </comment>
    <comment ref="K31" authorId="2" shapeId="0" xr:uid="{97834B55-649D-4D5E-92B2-4E7455CD9BFE}">
      <text>
        <r>
          <rPr>
            <b/>
            <sz val="9"/>
            <color indexed="81"/>
            <rFont val="Tahoma"/>
            <charset val="1"/>
          </rPr>
          <t>Fraser:</t>
        </r>
        <r>
          <rPr>
            <sz val="8"/>
            <color indexed="81"/>
            <rFont val="Tahoma"/>
            <family val="2"/>
          </rPr>
          <t xml:space="preserve">
Aug:1/21st, female Sandford shingle bar 06:13, then LFL, 1/22nd same place 06:14</t>
        </r>
      </text>
    </comment>
    <comment ref="L31" authorId="2" shapeId="0" xr:uid="{EC531323-F337-4074-B4FE-AD3CE7E60674}">
      <text>
        <r>
          <rPr>
            <b/>
            <sz val="9"/>
            <color indexed="81"/>
            <rFont val="Tahoma"/>
            <charset val="1"/>
          </rPr>
          <t>Fraser:</t>
        </r>
        <r>
          <rPr>
            <sz val="8"/>
            <color indexed="81"/>
            <rFont val="Tahoma"/>
            <family val="2"/>
          </rPr>
          <t xml:space="preserve">
Sept:3/2nd LFL, over SW corner North, 1/6th South over LFL</t>
        </r>
      </text>
    </comment>
    <comment ref="E32" authorId="2" shapeId="0" xr:uid="{85166F92-01DE-48AD-8BF6-1C62456B4207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Feb:c80/5th over North near dusk, 40+/20th LFL</t>
        </r>
      </text>
    </comment>
    <comment ref="F32" authorId="2" shapeId="0" xr:uid="{5AB815E8-12FB-44E5-8039-AB283932A3FE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March:37/22nd LFL, 3/31st,</t>
        </r>
      </text>
    </comment>
    <comment ref="G32" authorId="2" shapeId="0" xr:uid="{64130DFD-7B8C-4B88-95E9-1CA0DB520A80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Apr:4/3rd, 3/4th, 1/5th, 1/6th</t>
        </r>
      </text>
    </comment>
    <comment ref="I32" authorId="2" shapeId="0" xr:uid="{424022AA-273F-4333-BB20-3CADAD7FB1DE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June:male Sandford</t>
        </r>
      </text>
    </comment>
    <comment ref="K32" authorId="2" shapeId="0" xr:uid="{38BF6BFF-AF1C-4AFE-96A0-A2257B36A786}">
      <text>
        <r>
          <rPr>
            <b/>
            <sz val="9"/>
            <color indexed="81"/>
            <rFont val="Tahoma"/>
            <charset val="1"/>
          </rPr>
          <t>Fraser:</t>
        </r>
        <r>
          <rPr>
            <sz val="8"/>
            <color indexed="81"/>
            <rFont val="Tahoma"/>
            <family val="2"/>
          </rPr>
          <t xml:space="preserve">
Aug:1/8th, male Sandford</t>
        </r>
      </text>
    </comment>
    <comment ref="L32" authorId="2" shapeId="0" xr:uid="{DBBD564F-BDC1-4FE6-893F-E98F3078FCAD}">
      <text>
        <r>
          <rPr>
            <b/>
            <sz val="9"/>
            <color indexed="81"/>
            <rFont val="Tahoma"/>
            <charset val="1"/>
          </rPr>
          <t>Fraser:</t>
        </r>
        <r>
          <rPr>
            <sz val="8"/>
            <color indexed="81"/>
            <rFont val="Tahoma"/>
            <family val="2"/>
          </rPr>
          <t xml:space="preserve">
Sept:1/13th Sandford</t>
        </r>
      </text>
    </comment>
    <comment ref="M32" authorId="2" shapeId="0" xr:uid="{6C702D87-0236-40DE-88B6-0945152DD142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Oct:5/7th, 83+/11th LFL 07:30, flew off North 07:45, left 8 behind (FJC &amp; SC)</t>
        </r>
      </text>
    </comment>
    <comment ref="F33" authorId="2" shapeId="0" xr:uid="{8D0B521A-D420-4163-8EF0-5DFADB9E9964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Mar:4/30th LFL</t>
        </r>
      </text>
    </comment>
    <comment ref="G33" authorId="2" shapeId="0" xr:uid="{CCA93DBA-555E-43C1-A305-F52A3D9E107F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Apr:5-7/12th, 12/15th LFL</t>
        </r>
      </text>
    </comment>
    <comment ref="H33" authorId="2" shapeId="0" xr:uid="{30A17F69-1565-4B9F-9891-5E81896F2717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May:c10+/3rd, at least 2 pairs, 20+/24th, 9 LFL, 6 flew off, then 15 SL.</t>
        </r>
      </text>
    </comment>
    <comment ref="I33" authorId="2" shapeId="0" xr:uid="{13C91668-89BD-4129-AEDC-EAD2B2979E56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June:33/8th, 10 LFL, 23 SL, 45+/14th, c8 LFL, 3 LL, 36 SL</t>
        </r>
      </text>
    </comment>
    <comment ref="K33" authorId="2" shapeId="0" xr:uid="{FD1D8934-E54C-4015-B390-239ACDAEBC66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Aug:c40/8th, mostly on Sandford, c50/9th, c20LFL, c30 SL, c50/15th, </t>
        </r>
      </text>
    </comment>
    <comment ref="A34" authorId="3" shapeId="0" xr:uid="{9A1F2E9E-2160-473A-9913-3BD02DDB3D0D}">
      <text>
        <r>
          <rPr>
            <b/>
            <sz val="8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Teal present 11 months in 2007, only missing May</t>
        </r>
      </text>
    </comment>
    <comment ref="D34" authorId="2" shapeId="0" xr:uid="{077FDF0C-71E6-4352-AF7E-D5811BAAD40F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Jan:c50 until 130+/11th LFL in -7 frosts</t>
        </r>
      </text>
    </comment>
    <comment ref="F34" authorId="2" shapeId="0" xr:uid="{FD476EB6-ABFE-45FC-AEFB-A00081CD4330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Mar:c30/9th flew in from beyond Blanancing Pond in 2 groups heading for Lavell's - unusual direction, 10+/30th LFL, 4-6 Tern scrape</t>
        </r>
      </text>
    </comment>
    <comment ref="G34" authorId="2" shapeId="0" xr:uid="{92073B85-448E-4641-9118-E31CCB8BE667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Apr:c10/2nd LFL, 2/20th LL</t>
        </r>
      </text>
    </comment>
    <comment ref="H34" authorId="2" shapeId="0" xr:uid="{C5AD3583-1931-4A3C-97E1-92773F02069E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May:2/10th LFL, 1/11th, 3/17th</t>
        </r>
      </text>
    </comment>
    <comment ref="J34" authorId="2" shapeId="0" xr:uid="{D3B50E41-AE44-4BB0-BA73-80242AD0FD16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July:2/6th LFL, males</t>
        </r>
      </text>
    </comment>
    <comment ref="K34" authorId="2" shapeId="0" xr:uid="{B223057B-51B5-44C5-AB7A-7BACC3287B1D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Aug:1/9th LFL, 1/10th, 3-5/15th LFL, 7-8/25th SL shingle bar, 9/28th, </t>
        </r>
      </text>
    </comment>
    <comment ref="L34" authorId="2" shapeId="0" xr:uid="{BB187C7A-0D21-49F6-96DB-F8E0BB04BF18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Sept:15/2nd Sandford, 27/6th, 8 LFL, 19 Sandford, 21/13th, </t>
        </r>
      </text>
    </comment>
    <comment ref="F38" authorId="2" shapeId="0" xr:uid="{E4E76393-F946-4A4E-B49E-B9E1F3AC2BBA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Mar:4-6/30th LFL, 4-6 Tern scrape</t>
        </r>
      </text>
    </comment>
    <comment ref="G38" authorId="2" shapeId="0" xr:uid="{EBE0E779-D36E-4B07-88F6-46D59007DB9A}">
      <text>
        <r>
          <rPr>
            <b/>
            <sz val="9"/>
            <color indexed="81"/>
            <rFont val="Tahoma"/>
            <family val="2"/>
          </rPr>
          <t xml:space="preserve">Fraser:
</t>
        </r>
        <r>
          <rPr>
            <sz val="8"/>
            <color indexed="81"/>
            <rFont val="Tahoma"/>
            <family val="2"/>
          </rPr>
          <t>Apr:c10/2nd LFL, 50+/8th, 35 LL, c10 LFL, 6 SL, 50+/10th, 19 LFL, 26 LL, 6 SL, c32/12th, c10 LFL, 22 LL, c20/15th, 16+/15th, 12 LFL, 6 LL, 13/20th, 9 LL</t>
        </r>
      </text>
    </comment>
    <comment ref="H38" authorId="2" shapeId="0" xr:uid="{8496E6A2-C0A0-46E6-82A6-F27CD281F686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May:2/3rd</t>
        </r>
      </text>
    </comment>
    <comment ref="I38" authorId="2" shapeId="0" xr:uid="{ADCA3118-7B49-4753-9347-A9E6A61A20D3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June:1/27th eclipse male LFL 20:00</t>
        </r>
      </text>
    </comment>
    <comment ref="K38" authorId="2" shapeId="0" xr:uid="{63A6A88B-B7A1-432F-9982-A626074FE1F7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Aug:1/8th LFL, 4/11th SL, 7/15th SL, 7/25th SL, 9/28th, </t>
        </r>
      </text>
    </comment>
    <comment ref="L38" authorId="2" shapeId="0" xr:uid="{CF6C01BB-FCE7-469F-A987-8AA3EC6C1408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Sept:13/2nd SL, 30/5th SL, c20/6th, 47/13th Sandford</t>
        </r>
      </text>
    </comment>
    <comment ref="F39" authorId="2" shapeId="0" xr:uid="{147CCE06-883D-4E0C-AEA3-969164FEF2C2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Mar:5/8th BSL, 4m, 1f SW side 07:15 (FJC, EN et al), probably gone by 10:45</t>
        </r>
      </text>
    </comment>
    <comment ref="A40" authorId="3" shapeId="0" xr:uid="{70EB4FD6-BE45-432F-856C-5C062F65E748}">
      <text>
        <r>
          <rPr>
            <b/>
            <sz val="8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Pochard present 11 months in 2007, only missing May</t>
        </r>
      </text>
    </comment>
    <comment ref="E40" authorId="2" shapeId="0" xr:uid="{EFA60394-E1CF-4093-A295-91443B756A87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Feb:1/6th Sandford, 6/8th, 14/22nd Sandford</t>
        </r>
      </text>
    </comment>
    <comment ref="F40" authorId="2" shapeId="0" xr:uid="{592E39AA-2ACC-4167-84D4-1906827D2F77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Mar:1/8th BSL</t>
        </r>
      </text>
    </comment>
    <comment ref="G40" authorId="2" shapeId="0" xr:uid="{78EDFB3C-984C-4842-9691-3C7ED58F9C89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Apr:1/3rd LFL, male flew off 06:43, 2/15th LL, 2m (PD)</t>
        </r>
      </text>
    </comment>
    <comment ref="M40" authorId="2" shapeId="0" xr:uid="{33F05C58-C0C0-4A01-840E-C928DFAA42EA}">
      <text>
        <r>
          <rPr>
            <b/>
            <sz val="9"/>
            <color indexed="81"/>
            <rFont val="Tahoma"/>
            <charset val="1"/>
          </rPr>
          <t>Fraser:</t>
        </r>
        <r>
          <rPr>
            <sz val="8"/>
            <color indexed="81"/>
            <rFont val="Tahoma"/>
            <family val="2"/>
          </rPr>
          <t xml:space="preserve">
Oct:2/9th Sandford</t>
        </r>
      </text>
    </comment>
    <comment ref="D45" authorId="2" shapeId="0" xr:uid="{90259C9A-018F-402B-8437-47E4CCD07BA0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Jan:1/24th BSL, redhead West side (TGJ, BTB, FJC et al)</t>
        </r>
      </text>
    </comment>
    <comment ref="D46" authorId="2" shapeId="0" xr:uid="{9CC8BD85-2AF2-4D61-ADF5-1853C7ADEC12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Jan:2/1st, females BSL, 2/3rd, pair BSL, 2/3rd LFL, pair 10am (EN), 6/2nd BSL, 3f(DR), 5/3rd, 4/4th BSL, 2m, 2f (FJC), 4/16th BSL, 2/24th BSL</t>
        </r>
      </text>
    </comment>
    <comment ref="D47" authorId="2" shapeId="0" xr:uid="{54F800B6-87A5-427A-8415-F10E25BCCA95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Jan:1/1st, lone female Sandford, 2/2nd LFL, 2/3rd, 1/4th SL, f, 2/5th LFL, 2 each day, on Loddon near Ron's, 1/16th Sandford, female back, 2/18th LFL near dusk, male South over Lavell's near dusk, 2/19th LFL at dawn, male North later, 2/23rd LFL</t>
        </r>
      </text>
    </comment>
    <comment ref="E47" authorId="2" shapeId="0" xr:uid="{FC408F13-21DF-4FDD-AD79-3E64055A3C22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Feb:2/1st LFL, 1/6th Sandford f, 1/9th, m over North LVP, 1/20th, f Sandford, 2/21st Loddon near WSL, then 2 Sandford Lake, </t>
        </r>
      </text>
    </comment>
    <comment ref="F47" authorId="2" shapeId="0" xr:uid="{5FBFF28F-FBF9-4183-8F32-4A952468B96E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Mar:1/6th, f Sandford, 1/7th Sandford, 1/9th: LPV, male heading North, 1/19th Sandford, then LFL later, 2/22nd Loddon, pair near green bridge (TGJ)</t>
        </r>
      </text>
    </comment>
    <comment ref="G47" authorId="2" shapeId="0" xr:uid="{0CD5975A-AB69-43B9-AB8C-2A55DD1273FF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Apr:3/1st LFL, pair flew off 06:40, female off North Spit Islands, 2/6th LFL pm, both redheads (PBT)</t>
        </r>
      </text>
    </comment>
    <comment ref="G49" authorId="2" shapeId="0" xr:uid="{B8F2B489-3D87-4CCD-B2EB-CA8DCB0FB68B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Apr:2/17th LFL, 1 flew across landfill, NE bay and Lodge Wood @ c250ft, due North 06:17 (FJC), 1 @ 16:53 - 16:57 over landfill, older adult female drifting SE with 2-4 Red Kite c400ft (DR at Ron's &amp; FJC at LVP) very silver along forewing and head</t>
        </r>
      </text>
    </comment>
    <comment ref="G50" authorId="2" shapeId="0" xr:uid="{94686A91-A6E3-4619-9C7A-54F8FBC5D56A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8"/>
            <color indexed="81"/>
            <rFont val="Tahoma"/>
            <family val="2"/>
          </rPr>
          <t>Apr:1/3rd possible going away low BSL/Sandford 07:30 (EN)</t>
        </r>
      </text>
    </comment>
    <comment ref="D51" authorId="2" shapeId="0" xr:uid="{F32F325A-6C22-4E9B-9E12-113B05685312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Jan:1/2nd LFL &amp; Teal, 1/3rd, LFL male in reedy ditch </t>
        </r>
      </text>
    </comment>
    <comment ref="F51" authorId="2" shapeId="0" xr:uid="{78B50008-43B4-47EC-A0B7-AFD034C577C5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Mar:3-4/29th over OGC 09:30 some display</t>
        </r>
      </text>
    </comment>
    <comment ref="F53" authorId="2" shapeId="0" xr:uid="{2B0D772D-BE27-490E-8BF1-471D0FB13B5B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Mar:7+/29th over OGC to LFL airspace 09:30</t>
        </r>
      </text>
    </comment>
    <comment ref="G54" authorId="2" shapeId="0" xr:uid="{51B0C24B-BB34-49FF-9E28-E91BC5935A66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Apr:1/29th, hunting around Teal hide 20:40 (John Wolff)</t>
        </r>
      </text>
    </comment>
    <comment ref="H54" authorId="2" shapeId="0" xr:uid="{FAC28E72-3C25-4F74-8B5D-63B6F7327C88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May:1/5th LFL over SW corner (DR), 1/7th LCPF, low NW, then beyond LFL, then over BSL/DAC bay (FJC), 1/8th LFL, 2 @ 17:15 Teal scrape (GE), 2/9th, 1/10th</t>
        </r>
      </text>
    </comment>
    <comment ref="I54" authorId="2" shapeId="0" xr:uid="{BA3633F4-71C9-4ABD-B50A-E73F1D4294FB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June:1/23rd Lodge Road gate </t>
        </r>
      </text>
    </comment>
    <comment ref="J54" authorId="2" shapeId="0" xr:uid="{9847616B-F553-417F-935A-C63C663FF625}">
      <text>
        <r>
          <rPr>
            <b/>
            <sz val="9"/>
            <color indexed="81"/>
            <rFont val="Tahoma"/>
            <charset val="1"/>
          </rPr>
          <t>Fraser:</t>
        </r>
        <r>
          <rPr>
            <sz val="8"/>
            <color indexed="81"/>
            <rFont val="Tahoma"/>
            <family val="2"/>
          </rPr>
          <t xml:space="preserve">
July:1/31st, juv LFL</t>
        </r>
      </text>
    </comment>
    <comment ref="K54" authorId="2" shapeId="0" xr:uid="{EE58FBE8-7EEE-4F96-8EF0-0EDE1640B6E5}">
      <text>
        <r>
          <rPr>
            <b/>
            <sz val="9"/>
            <color indexed="81"/>
            <rFont val="Tahoma"/>
            <charset val="1"/>
          </rPr>
          <t>Fraser:</t>
        </r>
        <r>
          <rPr>
            <sz val="8"/>
            <color indexed="81"/>
            <rFont val="Tahoma"/>
            <family val="2"/>
          </rPr>
          <t xml:space="preserve">
Aug:1/10th over Lodge Wood (PSc), 1/11th high South of landfill, 1/21st KN, 1/25th LVP fast SE 08:45</t>
        </r>
      </text>
    </comment>
    <comment ref="L54" authorId="2" shapeId="0" xr:uid="{DC002D75-ECB0-4753-8B33-D7629ECA92A8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Sept:1/13th low South over Sandford, 1/18th Sandford</t>
        </r>
      </text>
    </comment>
    <comment ref="D55" authorId="2" shapeId="0" xr:uid="{A19C017A-4151-4D19-9264-8879A3CC7A0D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Jan:1/1st LFL, hovering for a short while, 1/11th out of trees NW corner Sandford towards DAC, 1/12th OGC, </t>
        </r>
      </text>
    </comment>
    <comment ref="F55" authorId="2" shapeId="0" xr:uid="{549E4285-299F-4311-A3F2-ADC78D014390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Mar:1/16th, LFL c1000 ft up </t>
        </r>
      </text>
    </comment>
    <comment ref="G55" authorId="2" shapeId="0" xr:uid="{3DEAE614-D36F-4658-A393-33B01F02EFB3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Apr:1/12th LVP, far landfill, 1/19th South above East fence</t>
        </r>
      </text>
    </comment>
    <comment ref="J55" authorId="2" shapeId="0" xr:uid="{B888FE39-5019-4F03-A935-E626EB6102F1}">
      <text>
        <r>
          <rPr>
            <b/>
            <sz val="9"/>
            <color indexed="81"/>
            <rFont val="Tahoma"/>
            <charset val="1"/>
          </rPr>
          <t>Fraser:</t>
        </r>
        <r>
          <rPr>
            <sz val="8"/>
            <color indexed="81"/>
            <rFont val="Tahoma"/>
            <family val="2"/>
          </rPr>
          <t xml:space="preserve">
July:1/22nd LFL landfill (FJC) during corporate work party</t>
        </r>
      </text>
    </comment>
    <comment ref="K55" authorId="2" shapeId="0" xr:uid="{12E39309-7532-4CB0-826B-5B6D93AFF0FE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Aug:1/20th LCPF (PL)</t>
        </r>
      </text>
    </comment>
    <comment ref="M55" authorId="2" shapeId="0" xr:uid="{477CFE6F-5447-4914-A2FA-ECDF0AB8CAB4}">
      <text>
        <r>
          <rPr>
            <b/>
            <sz val="9"/>
            <color indexed="81"/>
            <rFont val="Tahoma"/>
            <charset val="1"/>
          </rPr>
          <t>Fraser:</t>
        </r>
        <r>
          <rPr>
            <sz val="8"/>
            <color indexed="81"/>
            <rFont val="Tahoma"/>
            <family val="2"/>
          </rPr>
          <t xml:space="preserve">
Oct:1/4th, male Lavell's, 1/11th, 1/19th over far landfill</t>
        </r>
      </text>
    </comment>
    <comment ref="D56" authorId="2" shapeId="0" xr:uid="{D73928F2-FE25-4952-BA1D-93CEE48365F0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Jan:1/4th on pylon, 1/18th pylon, 1/19th West to East over south side of Sandford 10:25, 1/25th North over Loddon near green bridge (SC)</t>
        </r>
      </text>
    </comment>
    <comment ref="E56" authorId="2" shapeId="0" xr:uid="{24516277-030F-44B0-AF7D-778AA3D3D3E8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Feb:1/8th over Colemansmoor rd entrance 10:30, off West</t>
        </r>
      </text>
    </comment>
    <comment ref="F56" authorId="2" shapeId="0" xr:uid="{F3D94C71-1175-4B59-8839-C3907A0E3069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March:1/22nd LFL, low North in front hide</t>
        </r>
      </text>
    </comment>
    <comment ref="H56" authorId="2" shapeId="0" xr:uid="{240CB101-E77B-4E4F-A526-D34821E1A00F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May:1/11th LFL, East over NW bay</t>
        </r>
      </text>
    </comment>
    <comment ref="K56" authorId="2" shapeId="0" xr:uid="{8999CC19-03C9-4BD7-8922-372D6B4657F8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Aug:1/2nd MM (DR), 1/13th over MM (DR)</t>
        </r>
      </text>
    </comment>
    <comment ref="M56" authorId="2" shapeId="0" xr:uid="{012EA3BD-E863-4C80-9F16-FAD9B5D9BE88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Oct:1/19th heard LVP, then 1 over LFL over NE bay 10:20</t>
        </r>
      </text>
    </comment>
    <comment ref="D59" authorId="2" shapeId="0" xr:uid="{082FC47A-9917-4D44-8114-FA739E6F8711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Jan: heard most days @ Ron's, Teal, Bittern</t>
        </r>
      </text>
    </comment>
    <comment ref="E62" authorId="2" shapeId="0" xr:uid="{BFDE57F9-C10C-4A5E-A4EE-092E39C8EF4C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Feb:2/17th LFL (A Jackman), 2 each day till 3/24th BSL</t>
        </r>
      </text>
    </comment>
    <comment ref="F62" authorId="2" shapeId="0" xr:uid="{34030350-CF60-4C8E-8451-855E08126737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March:2-3, most of the month BSL to LFL</t>
        </r>
      </text>
    </comment>
    <comment ref="G62" authorId="2" shapeId="0" xr:uid="{1E33FB4D-EDEE-4415-899B-0FEBDD6B23CD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Apr:3 most days, probably not breeding on Goat island due to disturbance 4/26th LFL, </t>
        </r>
      </text>
    </comment>
    <comment ref="H62" authorId="2" shapeId="0" xr:uid="{9DC7D260-966F-4C4E-959A-43E6A767B310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May:2 till 3/11th LFL</t>
        </r>
      </text>
    </comment>
    <comment ref="I62" authorId="2" shapeId="0" xr:uid="{DBE9FB24-6B47-43AA-BE9F-36D3589FC72F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June:Pair plus 2 chicks 28th Sandford, 2 chicks 28th LFL SW corner</t>
        </r>
      </text>
    </comment>
    <comment ref="K62" authorId="2" shapeId="0" xr:uid="{A17167F5-F780-4018-AA7D-23F2C810F1B9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Aug:3/1st LFL, 3/10th 19:00 (PBT), 2/11th, 1/12th heard, 3/17th LFL NE corner,</t>
        </r>
      </text>
    </comment>
    <comment ref="D63" authorId="2" shapeId="0" xr:uid="{E9C853B9-99D2-4A07-BE3F-ECC2442E1786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Jan:c30/19th LFL</t>
        </r>
      </text>
    </comment>
    <comment ref="G63" authorId="2" shapeId="0" xr:uid="{68E38407-F342-4AAB-8850-B13B96A923C4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Apr:2/2nd LFL, 2/11th, 1-2 still present 20th</t>
        </r>
      </text>
    </comment>
    <comment ref="H63" authorId="2" shapeId="0" xr:uid="{5B780946-AECE-4CE6-8E2F-AC8DBCA139F9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May:2/3rd LFL, territorial behaviour</t>
        </r>
      </text>
    </comment>
    <comment ref="I63" authorId="2" shapeId="0" xr:uid="{F859A346-BB66-40A3-AC9A-99A034D84EC9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June:Nesting attempts Lavell's bund (ARy), and 1 sitting 8th LFL SW corner, 29/28th, plus adult &amp; 3 chucks SW corner</t>
        </r>
      </text>
    </comment>
    <comment ref="J63" authorId="2" shapeId="0" xr:uid="{452F9AFE-E0F5-47CB-B038-53E529F36522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July:c30 LFL, 1 chick still alive and getting bigger 12th</t>
        </r>
      </text>
    </comment>
    <comment ref="K63" authorId="2" shapeId="0" xr:uid="{1FDB7B41-2290-48DE-B283-E9D5C257D896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Aug:76/6th LFL</t>
        </r>
      </text>
    </comment>
    <comment ref="J64" authorId="2" shapeId="0" xr:uid="{630BB3B3-5BF5-4C68-B470-969CD9F8BACB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July:1/18th LFL near Renton's screen (Marion Davies) still present 5pm (FJC et al) and 18:40 (DB)</t>
        </r>
      </text>
    </comment>
    <comment ref="G66" authorId="2" shapeId="0" xr:uid="{D3F4273C-6078-4047-8E57-6B0AAA8EFF5A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Apr:1/6th LFL, North spit islands 08:30-40 only (FJC)</t>
        </r>
      </text>
    </comment>
    <comment ref="K66" authorId="2" shapeId="0" xr:uid="{7E3A06A6-5F62-4529-8067-778909DB6605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Aug:1/17th heard over LCPF (PBT)</t>
        </r>
      </text>
    </comment>
    <comment ref="F67" authorId="2" shapeId="0" xr:uid="{CA84F81F-4D33-45C3-BEEF-6F01486146DC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Mar:1/30th LFL, East shore 07:33 (FJC)</t>
        </r>
      </text>
    </comment>
    <comment ref="G67" authorId="2" shapeId="0" xr:uid="{B422F10B-979C-4731-8385-1808BE6C5F23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Apr:1/14th LFL (MH), 2/19th SW corner, some display then off SE 07:07, 1/20th, 2/21st SW corner then off SE</t>
        </r>
      </text>
    </comment>
    <comment ref="H67" authorId="2" shapeId="0" xr:uid="{95EF7D85-0947-4632-BD17-C7767ED7D99E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May:1/1st LFL SW corner, </t>
        </r>
      </text>
    </comment>
    <comment ref="I67" authorId="2" shapeId="0" xr:uid="{4A1FC6DB-6D7C-4005-A552-3BFB3C1F5B07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June:3/8th LFL</t>
        </r>
      </text>
    </comment>
    <comment ref="J67" authorId="2" shapeId="0" xr:uid="{ED81FD73-4EA8-4A88-B1AA-160ED583FF93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July:1/13th LFL, juv NW side 07:45</t>
        </r>
      </text>
    </comment>
    <comment ref="M68" authorId="2" shapeId="0" xr:uid="{FDB421BF-C0EA-42AB-BC80-3536626D3335}">
      <text>
        <r>
          <rPr>
            <b/>
            <sz val="9"/>
            <color indexed="81"/>
            <rFont val="Tahoma"/>
            <charset val="1"/>
          </rPr>
          <t>Fraser:</t>
        </r>
        <r>
          <rPr>
            <sz val="8"/>
            <color indexed="81"/>
            <rFont val="Tahoma"/>
            <family val="2"/>
          </rPr>
          <t xml:space="preserve">
Oct:3/5th LVP, flying East to West 08:10, North of Lodge Wood Lake (FJC), all adults</t>
        </r>
      </text>
    </comment>
    <comment ref="E69" authorId="2" shapeId="0" xr:uid="{7F232A7D-D083-44C1-8FDC-70966CA5F5CC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Feb:c150+/22nd 16:47, c5 miles East, heading West @ 1000ft+, but lost due to them moving NE (FJC)
</t>
        </r>
      </text>
    </comment>
    <comment ref="D71" authorId="2" shapeId="0" xr:uid="{7AF56A62-6A8D-4FAB-88A9-B556F08E2AF6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Jan:13+/1st LFL, 10+/3rd LL due to rise in water levels at LFL, 8+/18th Lavell's Tern scrape bund, 14+/25th Lavell's Tern scrape bund</t>
        </r>
      </text>
    </comment>
    <comment ref="F71" authorId="2" shapeId="0" xr:uid="{5EB9F851-C6A2-48CD-9B25-5688D4E4AC74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Mar:10/15th, 9 LFL North Spit Islands (NSI) + 1 Tern scrape, 11+/16th LFL, 14/19th LFL, 2/29th</t>
        </r>
      </text>
    </comment>
    <comment ref="G71" authorId="2" shapeId="0" xr:uid="{3AF51244-B57D-44B8-B118-CF385F30ED11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Apr:1/1st LFL, 1/6th LFL, 1/19th NSI @ LFL in mist</t>
        </r>
      </text>
    </comment>
    <comment ref="K71" authorId="2" shapeId="0" xr:uid="{018C8A6B-C09A-476F-9C3E-162725DDEAFE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Aug:2/13th LL (AJ), 1/24th SL (PBT), 1/25th LL</t>
        </r>
      </text>
    </comment>
    <comment ref="L71" authorId="2" shapeId="0" xr:uid="{F16BA70E-D5A0-472B-B71B-18E6678B7082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Sept:2/13th, 1 Tern scrape, 1 Sandford, 3/20th, 1 LFL, 2 Tern scrape</t>
        </r>
      </text>
    </comment>
    <comment ref="M71" authorId="2" shapeId="0" xr:uid="{73C301F3-7E97-4666-814F-3BDF24F5BCF2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Oct:2/5th, 4/7th, 8/8th, 7/9th</t>
        </r>
      </text>
    </comment>
    <comment ref="K73" authorId="2" shapeId="0" xr:uid="{6D3D9A1F-C144-49AC-A31A-336A825AC2C4}">
      <text>
        <r>
          <rPr>
            <b/>
            <sz val="9"/>
            <color indexed="81"/>
            <rFont val="Tahoma"/>
            <charset val="1"/>
          </rPr>
          <t>Fraser:</t>
        </r>
        <r>
          <rPr>
            <sz val="8"/>
            <color indexed="81"/>
            <rFont val="Tahoma"/>
            <family val="2"/>
          </rPr>
          <t xml:space="preserve">
Aug:1/27th LVP, heard 08:14 (FJC) then picked up heading West over West end LL</t>
        </r>
      </text>
    </comment>
    <comment ref="D74" authorId="2" shapeId="0" xr:uid="{2BB11E17-B3FB-41C9-81A5-A9124218FC59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Jan:1/11th reported, then 4, but only Snipe shown by finder</t>
        </r>
      </text>
    </comment>
    <comment ref="J75" authorId="2" shapeId="0" xr:uid="{7F323412-69AB-4F31-A414-C45C69E96BEE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July:10/6th, 3 dropped in Tern scrape 07:37 (FJC), then 7 more 09:13, staying beyond 11:00. One bird had multiple colour rings - red over white left leg, yellow over orange flag right leg, 6/15th LFL landed on East shore 12:20 (JW, FJC, PSc et al)</t>
        </r>
      </text>
    </comment>
    <comment ref="G78" authorId="2" shapeId="0" xr:uid="{003570AD-7A9A-47A3-BBBE-76457C0A0243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Apr:1/21st LFL, flew to NSI (TGJ), till at least 14:30 (TAG, FJC &amp; RHS)</t>
        </r>
      </text>
    </comment>
    <comment ref="I78" authorId="2" shapeId="0" xr:uid="{ED200172-9C7C-4465-A192-2C82C7A27CB8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June:1/17th LFL, from Renton's</t>
        </r>
      </text>
    </comment>
    <comment ref="J78" authorId="2" shapeId="0" xr:uid="{7064C7E3-DFBA-4EA0-A204-DB73B0470088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July:1/30th LFL (RHS)</t>
        </r>
      </text>
    </comment>
    <comment ref="K79" authorId="2" shapeId="0" xr:uid="{28026720-AF7D-40CC-A941-933A7CA47D27}">
      <text>
        <r>
          <rPr>
            <b/>
            <sz val="9"/>
            <color indexed="81"/>
            <rFont val="Tahoma"/>
            <charset val="1"/>
          </rPr>
          <t>Fraser:</t>
        </r>
        <r>
          <rPr>
            <sz val="8"/>
            <color indexed="81"/>
            <rFont val="Tahoma"/>
            <family val="2"/>
          </rPr>
          <t xml:space="preserve">
Aug:2/20th LFL 05:40 (NS), one flew off South 06:27 (FJC), then one landed in front of reeds in front of Ron's, then seen NW corner 09:55 (TAG) lame on right leg, stayed all day</t>
        </r>
      </text>
    </comment>
    <comment ref="G80" authorId="2" shapeId="0" xr:uid="{5EC52CDE-33EC-4D0C-BB95-E6ED135582C6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Apr:1/6th LFL SW corner (FJC &amp; SC), 1/8th, 1/22nd Tern scrape (RP), 1/23rd Tern scrape, 2/30th BSL DAC jetty (DR)</t>
        </r>
      </text>
    </comment>
    <comment ref="H80" authorId="2" shapeId="0" xr:uid="{00F5BD07-97BC-440D-926F-5742CA0D365C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May:7/1st Tern scrape (PSc et al) 1/3rd, 2/4th, 2-3/5th LFL, 3 19:16 (Andy Dearing)</t>
        </r>
      </text>
    </comment>
    <comment ref="I80" authorId="2" shapeId="0" xr:uid="{2331FC54-27B2-4EAB-8F48-7D41B6ECA9C0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June:1/23rd LFL SW corner 19:30 (FJC), then Lavell's each day</t>
        </r>
      </text>
    </comment>
    <comment ref="J80" authorId="2" shapeId="0" xr:uid="{711DCDB0-F6FA-45CE-8BCF-D837DE205FB4}">
      <text>
        <r>
          <rPr>
            <b/>
            <sz val="9"/>
            <color indexed="81"/>
            <rFont val="Tahoma"/>
            <charset val="1"/>
          </rPr>
          <t>Fraser:</t>
        </r>
        <r>
          <rPr>
            <sz val="8"/>
            <color indexed="81"/>
            <rFont val="Tahoma"/>
            <family val="2"/>
          </rPr>
          <t xml:space="preserve">
July:1/14th LFL</t>
        </r>
      </text>
    </comment>
    <comment ref="K80" authorId="2" shapeId="0" xr:uid="{FCED0C95-9B65-464A-A3BB-0538E134B0C6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Aug:2/4th LFL, 1/9th, 1/12th LFL, 3/19th LFL, 1 rest of month</t>
        </r>
      </text>
    </comment>
    <comment ref="L80" authorId="2" shapeId="0" xr:uid="{EC6134A7-0C39-4622-8F52-BE0C5E8DB5FB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Sept:1/7th, 2/10th, 1/12th, 1/13th LFL, 1/14th LFL, 1/18th LFL, 3/27th LFL</t>
        </r>
      </text>
    </comment>
    <comment ref="M80" authorId="2" shapeId="0" xr:uid="{DCA337D9-2E9C-4683-AE72-52948714C7AD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Oct:1/3rd, 2/4th LFL, 1/7th, 8th, 9th, </t>
        </r>
      </text>
    </comment>
    <comment ref="J81" authorId="2" shapeId="0" xr:uid="{5CB00194-7AB6-43B6-827F-D1EEE05E3FB7}">
      <text>
        <r>
          <rPr>
            <b/>
            <sz val="9"/>
            <color indexed="81"/>
            <rFont val="Tahoma"/>
            <charset val="1"/>
          </rPr>
          <t>Fraser:</t>
        </r>
        <r>
          <rPr>
            <sz val="9"/>
            <color indexed="81"/>
            <rFont val="Tahoma"/>
            <charset val="1"/>
          </rPr>
          <t xml:space="preserve">
</t>
        </r>
        <r>
          <rPr>
            <sz val="8"/>
            <color indexed="81"/>
            <rFont val="Tahoma"/>
            <family val="2"/>
          </rPr>
          <t>July:1/13th, Sandford, juvenile on shingle island 09:15 till 09:41, then flew North, but looked like it dropped to LFL(FJC et al)</t>
        </r>
      </text>
    </comment>
    <comment ref="F82" authorId="2" shapeId="0" xr:uid="{C50AD986-4589-484B-B214-730635CFC389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Mar:1/30th LFL, NE corner 07:33 (FJC)</t>
        </r>
      </text>
    </comment>
    <comment ref="G82" authorId="2" shapeId="0" xr:uid="{8D469C0E-D021-4E3C-A86B-DFA01C6E890D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Apr:1/4th LFL (DR), 1/5th (SC, BTB &amp; FJC)</t>
        </r>
      </text>
    </comment>
    <comment ref="I82" authorId="2" shapeId="0" xr:uid="{A91EC952-2C38-4000-A1FA-CA628972ABFD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June:1/16th LFL, from Renton's</t>
        </r>
      </text>
    </comment>
    <comment ref="J82" authorId="2" shapeId="0" xr:uid="{04E9B94D-0413-4661-A780-B6DF1A5B9C84}">
      <text>
        <r>
          <rPr>
            <b/>
            <sz val="9"/>
            <color indexed="81"/>
            <rFont val="Tahoma"/>
            <charset val="1"/>
          </rPr>
          <t>Fraser:</t>
        </r>
        <r>
          <rPr>
            <sz val="8"/>
            <color indexed="81"/>
            <rFont val="Tahoma"/>
            <family val="2"/>
          </rPr>
          <t xml:space="preserve">
July:3/1st Tern scrape, 4/4th, 5/5th, 2/6th, 2/7th, 5/9th, 3/10th, 4/12th, 5/14th</t>
        </r>
      </text>
    </comment>
    <comment ref="K82" authorId="2" shapeId="0" xr:uid="{1DEE1301-E9CD-4C44-9962-8B4D16544339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Aug:3/2nd LL, 5/3rd, 4/4th, 1/6th, 3/12th LL late pm, 1-2 rest of month</t>
        </r>
      </text>
    </comment>
    <comment ref="L82" authorId="2" shapeId="0" xr:uid="{21CB7A15-46C5-4959-8AEF-4841F68D9CF6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Sept:2/1st LFL, 2/13th</t>
        </r>
      </text>
    </comment>
    <comment ref="M82" authorId="2" shapeId="0" xr:uid="{65D46B93-65CD-4E5F-9F98-2FBD78AD290E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Oct:1/5th LFL, 2/7th</t>
        </r>
      </text>
    </comment>
    <comment ref="F84" authorId="2" shapeId="0" xr:uid="{5795CF42-AB87-419E-BDB5-1E574F8BC8B6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Mar:1/5th LFL, partial summer, then off South (Atomz)</t>
        </r>
      </text>
    </comment>
    <comment ref="D86" authorId="2" shapeId="0" xr:uid="{5DC66551-29B5-4EF6-B2F4-83C4A955A104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Jan:c1000/4th BSL</t>
        </r>
      </text>
    </comment>
    <comment ref="E86" authorId="2" shapeId="0" xr:uid="{8C73010F-B2B3-4301-8C33-C239355597D2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Feb:200+/5th NW at dusk</t>
        </r>
      </text>
    </comment>
    <comment ref="F86" authorId="2" shapeId="0" xr:uid="{CB8BBA34-3B7A-40BD-8841-B583F541BE7D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Mar:Numbers dropping quickly in first half of month 2000 down to 300</t>
        </r>
      </text>
    </comment>
    <comment ref="K86" authorId="2" shapeId="0" xr:uid="{3A19F78F-784E-4394-8B73-789E50424E2C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Aug:75+/8th Sandford</t>
        </r>
      </text>
    </comment>
    <comment ref="D87" authorId="2" shapeId="0" xr:uid="{4F931FC9-A294-4157-8FEE-882132D05C7E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Jan:20+/1st LFL pre sun up</t>
        </r>
      </text>
    </comment>
    <comment ref="E87" authorId="2" shapeId="0" xr:uid="{D621A981-452E-4143-9D98-595E223B8944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Feb:c5/15th BSL, 2/20th LFL</t>
        </r>
      </text>
    </comment>
    <comment ref="F87" authorId="2" shapeId="0" xr:uid="{2690A0E6-3B64-4C32-8C44-7BA306A18C35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Mar:c5/2nd, 3+/9th, 2/16th</t>
        </r>
      </text>
    </comment>
    <comment ref="L87" authorId="2" shapeId="0" xr:uid="{2647A995-5B7E-4E31-8299-251AC7541139}">
      <text>
        <r>
          <rPr>
            <b/>
            <sz val="9"/>
            <color indexed="81"/>
            <rFont val="Tahoma"/>
            <charset val="1"/>
          </rPr>
          <t>Fraser:</t>
        </r>
        <r>
          <rPr>
            <sz val="8"/>
            <color indexed="81"/>
            <rFont val="Tahoma"/>
            <family val="2"/>
          </rPr>
          <t xml:space="preserve">
Sept:1/23rd BSL</t>
        </r>
      </text>
    </comment>
    <comment ref="D88" authorId="2" shapeId="0" xr:uid="{4105AB0B-9456-4FA2-8B4B-2A344064FFA9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Jan:1/4th LFL (SC), then 1 BSL</t>
        </r>
      </text>
    </comment>
    <comment ref="H88" authorId="2" shapeId="0" xr:uid="{18BBE71E-7F05-4DE1-84CE-4C24CB50DF1E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May:c10/5th LFL</t>
        </r>
      </text>
    </comment>
    <comment ref="K88" authorId="2" shapeId="0" xr:uid="{0C3B1F7F-1F85-4C85-BFE7-AA0C46D19A82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Aug:50+/10th SSW mixed with HG's 06:45</t>
        </r>
      </text>
    </comment>
    <comment ref="K89" authorId="2" shapeId="0" xr:uid="{EEAC3782-4F5C-4164-A914-A4D29A4EEF6D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Aug:50+/10th SSW mixed with LBB's 06:45</t>
        </r>
      </text>
    </comment>
    <comment ref="D91" authorId="2" shapeId="0" xr:uid="{6C411DAE-586D-4CC9-BACC-50D84E61BF3C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Jan:1/11th LVP from NE to South</t>
        </r>
      </text>
    </comment>
    <comment ref="G91" authorId="2" shapeId="0" xr:uid="{7F30F2CD-33B0-4F22-834B-47E18111A070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Apr:1/12th, LFL over West with LBB </t>
        </r>
      </text>
    </comment>
    <comment ref="G93" authorId="2" shapeId="0" xr:uid="{CB78F78E-F3DD-4B55-9B9B-F8277B5C592E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Apr:1/17th LFL, landed briefly on bout in heavy mist 06:11, circled lake and off South (FJC), 1/26th LFL, 2/29th LFL, then BSL 06:20</t>
        </r>
      </text>
    </comment>
    <comment ref="H93" authorId="2" shapeId="0" xr:uid="{7A9B9699-D383-4567-9FBE-8545EB7B8514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May:2/1st LFL, 4/4th, 6/11th LFL, 11/18th favouring right hand raft</t>
        </r>
      </text>
    </comment>
    <comment ref="I93" authorId="2" shapeId="0" xr:uid="{B3C150EE-CD8B-4920-B48F-88849C14ABEA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June:6 pairs, then 7 sitting 14th, plus new pair mating, 5+ chicks now visible, 13 chicks 28th, </t>
        </r>
      </text>
    </comment>
    <comment ref="K93" authorId="2" shapeId="0" xr:uid="{7871494F-E55F-4EA5-8EE4-63394E83384D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Aug:4/1st SL, 2/8th, adults still lingering around raft, 6/9th, 2 SL (1 juv), 4 LFL, 2/10th LFL, 2/11th 1 ad+juv, 6/14th, 3 ad, 3 juv, 6/16th, 4 ad, 2 1st w Sandford, 1/17th (PBT)</t>
        </r>
      </text>
    </comment>
    <comment ref="G94" authorId="2" shapeId="0" xr:uid="{62187200-ADD5-481E-B206-6F86B8CFC1A8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Apr:14/19th LFL, thru East 07:07 (FJC &amp; SC), 1/23rd BSL 08:18 (DR), &amp; (FJC) 08:45, till 09:15 when went up high joining 4 more and all went East (RHS, TAG et al), 1/25th DAC, off East 08:00 (DR)</t>
        </r>
      </text>
    </comment>
    <comment ref="H94" authorId="2" shapeId="0" xr:uid="{97AD67E3-7120-42E8-A70A-16296571AF8C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May:1/5th LFL, North to South 16:25 (DR)</t>
        </r>
      </text>
    </comment>
    <comment ref="G101" authorId="2" shapeId="0" xr:uid="{E235B13C-C18F-4183-B2A8-8C454F46F8AB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Apr:1/7th over Bittern hide East calling (FJC), again 10:40 (BC), 1/12th Lodge Wood (TGJ)</t>
        </r>
      </text>
    </comment>
    <comment ref="H101" authorId="2" shapeId="0" xr:uid="{AEF7810B-F992-4633-82A8-6BB4E9D13910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May:1/1st LFL SW corner, heard on &amp; off till 1/11th in Poplar</t>
        </r>
      </text>
    </comment>
    <comment ref="I101" authorId="2" shapeId="0" xr:uid="{EBAA09AA-9B39-4EFC-8703-EB48E0C4AF1D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June:2/8th LFL over towards Lodge Wood 06:20</t>
        </r>
      </text>
    </comment>
    <comment ref="D103" authorId="2" shapeId="0" xr:uid="{20F76EF2-2117-449C-A33D-0014BB407521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Jan:1/11th Lavell's calling opposite green bridge 06:40 and -7</t>
        </r>
      </text>
    </comment>
    <comment ref="E103" authorId="2" shapeId="0" xr:uid="{F8D6B934-B7C6-4DCF-AD79-06CE8AB646A8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Feb:1/8th, Teal hide, called for 1 minute from near green bridge 17:28</t>
        </r>
      </text>
    </comment>
    <comment ref="F103" authorId="2" shapeId="0" xr:uid="{BA53D61B-9C5C-49F7-A08F-77E122E7920E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Mar:1/8th called 11:00 opposite green bridge, 1/9th calling opposite Ron's 10:55</t>
        </r>
      </text>
    </comment>
    <comment ref="G103" authorId="2" shapeId="0" xr:uid="{5CB9FD5B-567E-42D7-9A49-C7BD43055ACB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Apr:1/13th calling near green bridge 05:46 (FJC), 2/24th 04:35, 1 East side of OGC, 1 East side of LCPF </t>
        </r>
      </text>
    </comment>
    <comment ref="D104" authorId="2" shapeId="0" xr:uid="{2A19DCFE-E2D1-47D0-84C1-A7403EE4248E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Jan:1/19th over Teal scrape 16:02 (AJ)</t>
        </r>
      </text>
    </comment>
    <comment ref="G104" authorId="2" shapeId="0" xr:uid="{464381D0-785A-4CB4-A67C-C91999D55EC6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Apr:1/3rd 06:03 LFL, past hide to SW corner, then thru trees (FJC)</t>
        </r>
      </text>
    </comment>
    <comment ref="G105" authorId="2" shapeId="0" xr:uid="{5B11ECB6-CF9E-4C01-82D9-7357038620AE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Apr:1/25th DAC (DR), 4 lunchtime, 2/29th LCPF, </t>
        </r>
      </text>
    </comment>
    <comment ref="H105" authorId="2" shapeId="0" xr:uid="{5D30568F-A11C-41CE-A5DA-0B7AAB9FBF5E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May:passage xx, 5-7/10th</t>
        </r>
      </text>
    </comment>
    <comment ref="K105" authorId="2" shapeId="0" xr:uid="{77CA746D-DEAE-4A95-8B05-B2D411CE33D2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Aug:1/9th SE over DAC (FJC), 2/16th BSL (TGJ), 3/17th over LCPF (PBT)</t>
        </r>
      </text>
    </comment>
    <comment ref="D106" authorId="2" shapeId="0" xr:uid="{7102FBB5-0970-4E73-BB9E-360A56E02222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Jan:1/1st Lavell's footbridge (A Crathorne), 1/ (DR), 1/19th Loddon heard around sunrise</t>
        </r>
      </text>
    </comment>
    <comment ref="E106" authorId="2" shapeId="0" xr:uid="{DF43AF40-8686-416D-AA8C-E5EAA3423117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Feb:1/17th Lavell's near dusk, 2/20th Bittern hide</t>
        </r>
      </text>
    </comment>
    <comment ref="F106" authorId="2" shapeId="0" xr:uid="{3A64B069-337A-4B8B-BDBD-0E0945F2CFDD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Mar:2/18th low over LFL, 1/22nd Teal end</t>
        </r>
      </text>
    </comment>
    <comment ref="G106" authorId="2" shapeId="0" xr:uid="{26BBA05B-D7CD-4597-B7D3-021269684202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Apr:1/1st past DAC, then in trees N sife of Sandford, 1 most early mornings Loddon/Sandford, 1/12th LFL/SL/LL, 1/13th, 1/15th, 1/16th, each day along Loddon early, more activity 19th onwards, perhaps now has young, 2/21st LFL,</t>
        </r>
      </text>
    </comment>
    <comment ref="H106" authorId="2" shapeId="0" xr:uid="{A474FA6F-D750-4700-A8AB-595B993D99ED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May:daily</t>
        </r>
      </text>
    </comment>
    <comment ref="K106" authorId="2" shapeId="0" xr:uid="{B1B3FEFE-A4B6-4298-82E9-1A006AB1FD15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Aug:frequent around LL, LFL, 2/25th SL ad+juv)</t>
        </r>
      </text>
    </comment>
    <comment ref="L106" authorId="2" shapeId="0" xr:uid="{CD952B9A-611D-4FB1-97C5-EDB735CB6287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Sept:common Sandford to LFL</t>
        </r>
      </text>
    </comment>
    <comment ref="E109" authorId="2" shapeId="0" xr:uid="{92161CBE-E281-4482-922F-CBB502B477D3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Feb:1/17th over DAC (DR)</t>
        </r>
      </text>
    </comment>
    <comment ref="F109" authorId="2" shapeId="0" xr:uid="{680EC367-840D-42D6-A7B3-BF2E5434F15F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Mar:3/1st over far landfill, 13/8th, 11 over ESE 08:50, 1/22nd landfill,</t>
        </r>
      </text>
    </comment>
    <comment ref="G109" authorId="2" shapeId="0" xr:uid="{6A8F0102-2EAC-4A83-BF73-F10637FFB994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Apr:2/1st LFL, 2/6th, 2/12th, 2/17th LFL up singing 06:30</t>
        </r>
      </text>
    </comment>
    <comment ref="H109" authorId="2" shapeId="0" xr:uid="{32457012-6FDF-41B4-97F0-E79095E7FF8E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May:3/11th LFL</t>
        </r>
      </text>
    </comment>
    <comment ref="K109" authorId="2" shapeId="0" xr:uid="{B3C7C07E-A107-44A4-9161-0E805D6D4160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Aug:1/6th disturbed by grass cutting landfill, 1/17th, </t>
        </r>
      </text>
    </comment>
    <comment ref="M109" authorId="2" shapeId="0" xr:uid="{C73EB9C0-73C4-43F0-B70B-D966E8DD3DC4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Oct:7+/4th landfill and South, 10+/5th South LVP, c15/11th SE, c20/19th SE</t>
        </r>
      </text>
    </comment>
    <comment ref="E110" authorId="2" shapeId="0" xr:uid="{2E213BB0-9232-4F6B-8ADC-964C50D41BB8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Feb:1/22nd over LFL from LVP (FJC &amp; SC) &amp; DR from Bittern hide</t>
        </r>
      </text>
    </comment>
    <comment ref="F110" authorId="2" shapeId="0" xr:uid="{7BBCEC5C-951B-46DD-803F-044E1C012440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Mar:1/6th from Teal hide (NK), 1/8th LFL briefly, 2/14th thru, 3/22nd Teal end, 30/27th thru (RD), 30+/28th after rain (DR)</t>
        </r>
      </text>
    </comment>
    <comment ref="G110" authorId="2" shapeId="0" xr:uid="{6FF6F360-1083-4570-AC51-F2FBAEAFDA98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Apr:2/1st BSL, 3/3rd LFL, 7+/4th, 15+/6th, 22/8th, c50/16th BSL, low between islands out of strong winds (FJC), 30+/20th BSL, c40/26th LFL, at wall</t>
        </r>
      </text>
    </comment>
    <comment ref="K110" authorId="2" shapeId="0" xr:uid="{731285E1-5379-46BE-979B-B17E5FBB85BD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Aug:3/9th SE</t>
        </r>
      </text>
    </comment>
    <comment ref="L110" authorId="2" shapeId="0" xr:uid="{ED2FE213-D11E-4C78-BCB1-DE817E9A1FA2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Sept:c10/13th BSL</t>
        </r>
      </text>
    </comment>
    <comment ref="F111" authorId="2" shapeId="0" xr:uid="{54AB1A4F-11E6-4B75-B04D-CA2EAF6B1A78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Mar:2/24th DAC (DR)</t>
        </r>
      </text>
    </comment>
    <comment ref="G111" authorId="2" shapeId="0" xr:uid="{2E0F564C-6238-4DDA-BF15-6CFC65CF4EF2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Apr:3/5th, 1 Lavell's straight thru 08:45 (SC &amp; FJC), 2 singles thru LVP 16:00, 2/6th singles thru, 3-4/10th, 2+/12th, 2+/15th BSL, 1-3 till, 3-5/20th BSL, 200+/23rd BSL (DR)</t>
        </r>
      </text>
    </comment>
    <comment ref="H111" authorId="2" shapeId="0" xr:uid="{AABCBBB2-E6E7-4014-A686-BDB199266ABD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May:10/3rd LFL</t>
        </r>
      </text>
    </comment>
    <comment ref="K111" authorId="2" shapeId="0" xr:uid="{BBE072EA-4C71-416D-B4BA-EB1AB7DA1233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Aug:8/9th SE, c15/10th LVP,</t>
        </r>
      </text>
    </comment>
    <comment ref="L111" authorId="2" shapeId="0" xr:uid="{AB7BE321-13DB-42EA-8CCA-5F4758C2BD4B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Sept:c40/6th BSL, c40/13th BSL, 200+/20th LVP in groups of 10-30, 150+/27th LVP in groups of 8-20</t>
        </r>
      </text>
    </comment>
    <comment ref="M111" authorId="2" shapeId="0" xr:uid="{5370B8DD-713F-4F44-B211-CF018E40A149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Oct:3/4th landfill</t>
        </r>
      </text>
    </comment>
    <comment ref="G112" authorId="2" shapeId="0" xr:uid="{E126AC6C-526D-47A5-8644-D8D88E026E2E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Apr:1/5th LVP, over East 15:00, 2/10th, 2/15th, 1/20th, 10+/23rd BSL</t>
        </r>
      </text>
    </comment>
    <comment ref="H112" authorId="2" shapeId="0" xr:uid="{935489DE-5D41-4EB6-B327-C1715DCB9E00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May:6/10th collecting mud LFL</t>
        </r>
      </text>
    </comment>
    <comment ref="K112" authorId="2" shapeId="0" xr:uid="{CC4D9DAC-0F9F-43D2-A0DA-749E5F555C66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Aug:2-3/9th SE, 30+/27th LFL</t>
        </r>
      </text>
    </comment>
    <comment ref="L112" authorId="2" shapeId="0" xr:uid="{F787EA45-8BCA-49FE-B11C-B5C40F4132ED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Sept:c20/6th BSL, 200+/13th BSL, 550+/14th, 200+ BSL, 350+ LFL/landfill, c30/20th </t>
        </r>
      </text>
    </comment>
    <comment ref="M112" authorId="2" shapeId="0" xr:uid="{699767F5-31FB-4288-9655-5E1E152D015C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Oct:50+/4th landfill and South</t>
        </r>
      </text>
    </comment>
    <comment ref="D114" authorId="2" shapeId="0" xr:uid="{56DCCCF3-896F-425F-A2CD-681EC344A538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Jan:1/1st LFL 13:50 (MFW), 3/3rd</t>
        </r>
      </text>
    </comment>
    <comment ref="E114" authorId="2" shapeId="0" xr:uid="{2E35EF5F-DDD3-436E-A811-539C768A98A3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Feb:2/5th LFL</t>
        </r>
      </text>
    </comment>
    <comment ref="F114" authorId="2" shapeId="0" xr:uid="{6BF8160A-4D41-456C-8161-0B00895D54B5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Mar:3-5/1st around East fence, 3+/8th over, 11+/15th all North, 5+/25th far landfill</t>
        </r>
      </text>
    </comment>
    <comment ref="G114" authorId="2" shapeId="0" xr:uid="{46FCD6BE-45B6-41BE-BC10-C4E9D9F7A5F6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Apr:2/6th LFL landfill</t>
        </r>
      </text>
    </comment>
    <comment ref="L114" authorId="2" shapeId="0" xr:uid="{A62A44EA-B191-4374-A7EA-2F57F1300774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Sept:1/13th low South LVP, 75+/20th LVP in groups of 8- 20 </t>
        </r>
      </text>
    </comment>
    <comment ref="M114" authorId="2" shapeId="0" xr:uid="{4B99E11A-FBFD-4CD0-8D5E-E741F2393D32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Oct:c10/4th around fence, 25+/5th, </t>
        </r>
      </text>
    </comment>
    <comment ref="G116" authorId="2" shapeId="0" xr:uid="{C2A4E396-FB50-4FD8-9231-3F8165B024E5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Apr:1/16th LFL, heard over (DR), 3/21st low over DAC towards LL 20:03 (DR)</t>
        </r>
      </text>
    </comment>
    <comment ref="H116" authorId="2" shapeId="0" xr:uid="{A869ED73-8E5A-4158-848E-6D398EB886E3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May:1/5th LFL, female SE shore 07:29 (FJC), then moving along shore &amp; North spit island at till at least 09:35 (et al)</t>
        </r>
      </text>
    </comment>
    <comment ref="K116" authorId="2" shapeId="0" xr:uid="{812380CC-B0D9-4E41-9E4B-CE62503DC032}">
      <text>
        <r>
          <rPr>
            <b/>
            <sz val="9"/>
            <color indexed="81"/>
            <rFont val="Tahoma"/>
            <charset val="1"/>
          </rPr>
          <t>Fraser:</t>
        </r>
        <r>
          <rPr>
            <sz val="8"/>
            <color indexed="81"/>
            <rFont val="Tahoma"/>
            <family val="2"/>
          </rPr>
          <t xml:space="preserve">
Aug:3/12th over Mortimer's Meadow 07:42 (DR)</t>
        </r>
      </text>
    </comment>
    <comment ref="L116" authorId="2" shapeId="0" xr:uid="{6FAED5AB-37AF-45C6-B8AA-F507DF1651C6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Sept:1/6th Mortimer's Meadow 08:18 (DR), 1/7th LCPF 08:30 (PBT) </t>
        </r>
      </text>
    </comment>
    <comment ref="D117" authorId="2" shapeId="0" xr:uid="{9D157543-FE8F-4469-B268-F654DDC04B4E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Jan:1/3rd LL, by ususal bridge 14:00, 1/4th BSL, 300m anti-clockwise from DAC (P Etherton), 1/5th over calling at Colemansmoor entrance, 1/11th Loddon near green bridge, 1/25th DAC beach</t>
        </r>
      </text>
    </comment>
    <comment ref="F117" authorId="2" shapeId="0" xr:uid="{57D04B1B-AA29-40ED-8521-0A6BD490CDB3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Mar:2/1st Lavell's lay-by, 2/8th off DAC beach, 1/30th off DAC roof</t>
        </r>
      </text>
    </comment>
    <comment ref="G117" authorId="2" shapeId="0" xr:uid="{97ECF2BD-D702-4387-AA34-C1CBB423BE74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Apr:1/5th Loddon at green bridge, 1/8th usual bridge singing, 2/15th mating DAC beach, 1/27th, 1/29th</t>
        </r>
      </text>
    </comment>
    <comment ref="H117" authorId="2" shapeId="0" xr:uid="{3722F038-E7D2-4AEA-A145-0E72E2788D21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May: present at DAC and Sandford Lane bridge</t>
        </r>
      </text>
    </comment>
    <comment ref="J117" authorId="2" shapeId="0" xr:uid="{04B7CEAA-5874-439E-A241-F93441D4915C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July:1/23rd DAC</t>
        </r>
      </text>
    </comment>
    <comment ref="K117" authorId="2" shapeId="0" xr:uid="{ECBBAB33-D2FD-429A-8001-22EF1D6839F0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Aug:3/10th DAC 06:10, 4/26th</t>
        </r>
      </text>
    </comment>
    <comment ref="D118" authorId="2" shapeId="0" xr:uid="{CA7466CD-7077-40BB-9037-04A87444EFB7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Jan:1 DAC beach each day</t>
        </r>
      </text>
    </comment>
    <comment ref="M118" authorId="2" shapeId="0" xr:uid="{C503B051-D26B-49A3-B435-E6D0D253CE14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Oct:10+/5th South</t>
        </r>
      </text>
    </comment>
    <comment ref="F119" authorId="2" shapeId="0" xr:uid="{706DE3FA-5020-429E-BA18-107B8E9B3DB7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Mar:1/13th LFL (ATMz &amp; FJC), 1/19th DAC (DR)</t>
        </r>
      </text>
    </comment>
    <comment ref="G119" authorId="2" shapeId="0" xr:uid="{994EC475-BE83-4AE1-9857-E7DF784C3D48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Apr:1/14th LFL (DR)</t>
        </r>
      </text>
    </comment>
    <comment ref="F124" authorId="2" shapeId="0" xr:uid="{5EE264D9-C8D3-4642-8541-ACD8166B404F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Mar:1/29th LFL 06:42 on fence in the mist, first thought to be a 'Chat' but 30 mins later, showed better on right of grass, then flew to trees above North spit, then off North 07:10 (FJC &amp; BTB)
</t>
        </r>
      </text>
    </comment>
    <comment ref="G125" authorId="2" shapeId="0" xr:uid="{1515E955-01A5-4BB9-8373-3709FF65F1A7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Apr:1/12th LVP hedgerow (DR)</t>
        </r>
      </text>
    </comment>
    <comment ref="K125" authorId="2" shapeId="0" xr:uid="{8F5CBD11-AC72-499B-8F28-236836216356}">
      <text>
        <r>
          <rPr>
            <b/>
            <sz val="9"/>
            <color indexed="81"/>
            <rFont val="Tahoma"/>
            <charset val="1"/>
          </rPr>
          <t>Fraser:</t>
        </r>
        <r>
          <rPr>
            <sz val="8"/>
            <color indexed="81"/>
            <rFont val="Tahoma"/>
            <family val="2"/>
          </rPr>
          <t xml:space="preserve">
Aug:2/17th LCPF (BTB, PBT et al), 1/18th (RSajdak), 1/29th LCPF (Jim Reid), 1/30th heard only, 1/31st heard only</t>
        </r>
      </text>
    </comment>
    <comment ref="K126" authorId="2" shapeId="0" xr:uid="{F83B0DEA-1D42-41D9-A003-EC1CE35680B8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Aug:2/10th LFL, 1 on E fence 07:20 (FJC &amp; SC), 2nd on near landfill far large vent, then flew South (FJC &amp; SC), no sign of 1st bird by 08:15, then 1 @ 19:10 (PBT), 1/17th on landfill North of our far landfill (FJC), 1/23rd LFL landfill (FJC &amp; SC), 1/25th (NK), 1/31st LVP (PBT)</t>
        </r>
      </text>
    </comment>
    <comment ref="L126" authorId="2" shapeId="0" xr:uid="{EB76452C-7FD5-496D-98B2-D7F0A370B343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Sept:1/5th LFL (CH)</t>
        </r>
      </text>
    </comment>
    <comment ref="D127" authorId="2" shapeId="0" xr:uid="{202DD0E1-F018-461C-A567-BE54BE7AFB1C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Jan:2/1st pm (MFW), 2 each day after, 2/11th despite -7 frost, 2 each day</t>
        </r>
      </text>
    </comment>
    <comment ref="E127" authorId="2" shapeId="0" xr:uid="{7EE9FB30-8BDD-4EA0-A48A-FCF677FBB139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Feb:2/6th, 2/8th, 2/20th, </t>
        </r>
      </text>
    </comment>
    <comment ref="J127" authorId="2" shapeId="0" xr:uid="{31A7B27B-DD4D-4A92-95ED-2B1E4B3E8759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July:1/23rd LFL landfill fence (FJC)</t>
        </r>
      </text>
    </comment>
    <comment ref="K127" authorId="2" shapeId="0" xr:uid="{B6716B3D-7FB6-4416-8C92-CD783891BC2D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Aug:1/10th LFL flew to reeds in NE bay</t>
        </r>
      </text>
    </comment>
    <comment ref="L127" authorId="2" shapeId="0" xr:uid="{EBB37F00-8D51-40BE-821A-28F07AA2D065}">
      <text>
        <r>
          <rPr>
            <b/>
            <sz val="9"/>
            <color indexed="81"/>
            <rFont val="Tahoma"/>
            <charset val="1"/>
          </rPr>
          <t>Fraser:</t>
        </r>
        <r>
          <rPr>
            <sz val="8"/>
            <color indexed="81"/>
            <rFont val="Tahoma"/>
            <family val="2"/>
          </rPr>
          <t xml:space="preserve">
Sept:1/20th LFL, female on fence, 3/21st</t>
        </r>
      </text>
    </comment>
    <comment ref="M127" authorId="2" shapeId="0" xr:uid="{A7A7CD6B-2946-4594-8E35-77E86BDE4945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Oct:3/4th around boundary fence</t>
        </r>
      </text>
    </comment>
    <comment ref="G128" authorId="2" shapeId="0" xr:uid="{CAC26974-BEFF-4A40-B305-3EC11B3385F7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Apr:1/15th on top of tree opposite Ron's hide 12:25 (RD)</t>
        </r>
      </text>
    </comment>
    <comment ref="K128" authorId="2" shapeId="0" xr:uid="{FC15D159-2A98-4FDC-B1BA-890D2B64B4F3}">
      <text>
        <r>
          <rPr>
            <b/>
            <sz val="9"/>
            <color indexed="81"/>
            <rFont val="Tahoma"/>
            <charset val="1"/>
          </rPr>
          <t>Fraser:</t>
        </r>
        <r>
          <rPr>
            <sz val="8"/>
            <color indexed="81"/>
            <rFont val="Tahoma"/>
            <family val="2"/>
          </rPr>
          <t xml:space="preserve">
Aug:1/23rd LFL landfill (RHS, BTB &amp; FJC), 1/25th (NK), 1/31st LFL on mud pile then East fence (FJC &amp; GE)</t>
        </r>
      </text>
    </comment>
    <comment ref="L128" authorId="2" shapeId="0" xr:uid="{B0AF1F11-320A-40BE-99A1-C2DE63EE510D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Sept:1/5th LFL 10:00 (CH),  1/6th LFL landfill 07:24, then New South spit shingle island and East shore (FJC, SC &amp; PL), 1/7th LFL (PBT)</t>
        </r>
      </text>
    </comment>
    <comment ref="M129" authorId="2" shapeId="0" xr:uid="{EE34C7BC-F88D-471C-85AB-91BE7D6D3061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Oct:4/19th landfill hedgerow</t>
        </r>
      </text>
    </comment>
    <comment ref="D130" authorId="2" shapeId="0" xr:uid="{BB526C4D-A125-4CDC-8A30-6FCF69B6D663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Jan:1-2 Lavell's, 15/4th old golf course (TGJ), 30+ out of Teal roost, 7/18th near green bridge near dusk</t>
        </r>
      </text>
    </comment>
    <comment ref="E130" authorId="2" shapeId="0" xr:uid="{CE93089B-DB64-4A40-A0A4-0E361E37C355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Feb:12/8th old golf course, a few Lavell's</t>
        </r>
      </text>
    </comment>
    <comment ref="F130" authorId="2" shapeId="0" xr:uid="{DC698773-1326-440D-8171-58A5291ED46E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Mar:c30/1st around Blackthorn West end Lavell's, 5+/15th Lavell's under Blackthorn at West end, c20+/22nd, 7 LFL SW corner trees, c5+ beyond landfill, c10 flying along trees alongside Davis Street/OGC</t>
        </r>
      </text>
    </comment>
    <comment ref="G130" authorId="2" shapeId="0" xr:uid="{0D360B1C-EDD6-4035-A4CB-D275526DF304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Apr:5/4th, 3 on landfill boundary, 2 over North at Teal hide, 18-20/7th LVP, North (FJC)</t>
        </r>
      </text>
    </comment>
    <comment ref="L130" authorId="2" shapeId="0" xr:uid="{8AF2384F-C611-4CE6-9B6B-FB82B48EFE5D}">
      <text>
        <r>
          <rPr>
            <b/>
            <sz val="9"/>
            <color indexed="81"/>
            <rFont val="Tahoma"/>
            <charset val="1"/>
          </rPr>
          <t>Fraser:</t>
        </r>
        <r>
          <rPr>
            <sz val="8"/>
            <color indexed="81"/>
            <rFont val="Tahoma"/>
            <family val="2"/>
          </rPr>
          <t xml:space="preserve">
Sept:3/26th over (MH)</t>
        </r>
      </text>
    </comment>
    <comment ref="M130" authorId="2" shapeId="0" xr:uid="{EDD40993-5904-4A8B-A854-1F66C7ACADF1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Oct:40-50:18th West, 200/19th</t>
        </r>
      </text>
    </comment>
    <comment ref="D132" authorId="2" shapeId="0" xr:uid="{552B920F-EC3B-4701-AF5C-5014D437772B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Jan:4/4th DP ctr over flow car park area (TGJ, DR &amp; FJC) 5/13th OGC</t>
        </r>
      </text>
    </comment>
    <comment ref="E132" authorId="2" shapeId="0" xr:uid="{3204FB3E-2D39-4F74-863D-2B09DB9F77F9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Feb:4/8th old golf course</t>
        </r>
      </text>
    </comment>
    <comment ref="F132" authorId="2" shapeId="0" xr:uid="{66596A3E-D605-4EF0-AFD5-CB882FD275A5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Mar:3/7th OGC, c7+/22nd,  beyond landfill, 1/31st East side of landfill</t>
        </r>
      </text>
    </comment>
    <comment ref="M132" authorId="2" shapeId="0" xr:uid="{7BD65784-34D7-483B-8B21-FF796E7E9856}">
      <text>
        <r>
          <rPr>
            <b/>
            <sz val="9"/>
            <color indexed="81"/>
            <rFont val="Tahoma"/>
            <charset val="1"/>
          </rPr>
          <t>Fraser:</t>
        </r>
        <r>
          <rPr>
            <sz val="9"/>
            <color indexed="81"/>
            <rFont val="Tahoma"/>
            <charset val="1"/>
          </rPr>
          <t xml:space="preserve">
</t>
        </r>
        <r>
          <rPr>
            <sz val="8"/>
            <color indexed="81"/>
            <rFont val="Tahoma"/>
            <family val="2"/>
          </rPr>
          <t>Oct:3+50+/18th NW, 10+/19th</t>
        </r>
      </text>
    </comment>
    <comment ref="D133" authorId="2" shapeId="0" xr:uid="{39A6177E-266B-4B7C-93F4-7C613195E169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Jan:1/3rd over Teal hide, 1 later on old golf course, 1/4th golf course, 1/5th same place, 2/12th old golf course (OGC)</t>
        </r>
      </text>
    </comment>
    <comment ref="E133" authorId="2" shapeId="0" xr:uid="{58D58FC7-4680-4CFF-8A01-59E5A76B2DD4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Feb:2/8th near crazy golf course</t>
        </r>
      </text>
    </comment>
    <comment ref="F133" authorId="2" shapeId="0" xr:uid="{588453F5-BE78-41AC-88E3-1B894573C436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Mar:4/7th OGC, 1/19th singing Loddon opposite Ron's</t>
        </r>
      </text>
    </comment>
    <comment ref="G133" authorId="2" shapeId="0" xr:uid="{5B8E462A-335A-42CA-89C0-811EEB82CB97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Apr:1/8th singing above green bridge, then 1 flew over DAC towards OGC, then seen flying West over Lavell's carrying nest material, 1/29th over DAC North</t>
        </r>
      </text>
    </comment>
    <comment ref="H133" authorId="2" shapeId="0" xr:uid="{25B7DF5A-7056-4355-BA0A-22F577054685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May:still around DAC early</t>
        </r>
      </text>
    </comment>
    <comment ref="I133" authorId="2" shapeId="0" xr:uid="{61F895D4-F4CC-41FF-978A-00671286DA10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June:1/17th aviation museum 20:30</t>
        </r>
      </text>
    </comment>
    <comment ref="K133" authorId="2" shapeId="0" xr:uid="{C243DD58-C29F-48C2-8C86-A303A1ECB7FE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Aug:1-2/12th preched high at boundary of landfill 07:00, 1/25th MM (DR)</t>
        </r>
      </text>
    </comment>
    <comment ref="M133" authorId="2" shapeId="0" xr:uid="{5F48AA1F-7E06-4460-AE05-6DDC4A3CBF5C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Oct:2+5/5th West LVP</t>
        </r>
      </text>
    </comment>
    <comment ref="B134" authorId="4" shapeId="0" xr:uid="{DBB9B9AB-0D23-4D51-A5EF-DB0ED24D36F6}">
      <text>
        <r>
          <rPr>
            <b/>
            <sz val="8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Now bred for 3 years, so no longer uncommon.</t>
        </r>
      </text>
    </comment>
    <comment ref="D134" authorId="2" shapeId="0" xr:uid="{ABC39EDD-5CB4-4BDA-BEFE-501B9921E490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Jan:1/3rd from Teal hide (DR), 1/4th from Teal hide (RHS), 2/25th, 1 Bittern hide, 1 Teal (SC)</t>
        </r>
      </text>
    </comment>
    <comment ref="E134" authorId="2" shapeId="0" xr:uid="{E38230B5-86C8-458E-B81A-287486B592AA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Feb:2 all month at each end of Lavell's</t>
        </r>
      </text>
    </comment>
    <comment ref="F134" authorId="2" shapeId="0" xr:uid="{932D72FD-4A9F-48A5-A166-76EC3A307FF1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Mar:4+ LFL, LL</t>
        </r>
      </text>
    </comment>
    <comment ref="G134" authorId="2" shapeId="0" xr:uid="{03D833EB-D6AF-4687-82CB-39F9F61340DF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Apr:3-5 LFL - LL - WSL</t>
        </r>
      </text>
    </comment>
    <comment ref="L134" authorId="2" shapeId="0" xr:uid="{14FE2944-880A-4C6C-BD62-375F3A12521F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Sept:2/13th vocal at Lavell's</t>
        </r>
      </text>
    </comment>
    <comment ref="G135" authorId="2" shapeId="0" xr:uid="{53ED36DD-C55A-4110-973F-A468C535D842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Apr:1/18th Middle Marsh 09:20 (SC), calling from sedge near reeds, but stopped 09:30, 1/19th 05:30 Middle Marsh, last heard 21st (PG)</t>
        </r>
      </text>
    </comment>
    <comment ref="D136" authorId="2" shapeId="0" xr:uid="{B3C33159-EBFF-4447-AA79-9F1D91DAA946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Jan:1/1st LFL 13:50 (MFW), 1/2nd, 1/3rd, 1/4th, 1/11th still despite hard -7 frost, 1/13th, 14th, </t>
        </r>
      </text>
    </comment>
    <comment ref="G137" authorId="2" shapeId="0" xr:uid="{AB1093D2-1243-416E-845D-EA995388E420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Apr:1/11th WSL (SC), 2/12th, 1 SL West side (BTB, SC &amp; FJC), 1 WSL, 1/15th SL, 3/21st, 2 WSL, 1 LFL, 1/24th singing in front of Ron's</t>
        </r>
      </text>
    </comment>
    <comment ref="H137" authorId="2" shapeId="0" xr:uid="{82CEC122-DC90-4DA5-BF0E-1AA353DB825C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May:1 still LFL</t>
        </r>
      </text>
    </comment>
    <comment ref="K137" authorId="2" shapeId="0" xr:uid="{52A88277-9419-430C-916E-752B9D55E331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Aug:1/2nd LFL</t>
        </r>
      </text>
    </comment>
    <comment ref="L137" authorId="2" shapeId="0" xr:uid="{D942D2C8-C401-4653-AF10-87D6AAEC8BBB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Sept:2/5th LFL in front of Ron's (CH)</t>
        </r>
      </text>
    </comment>
    <comment ref="G138" authorId="2" shapeId="0" xr:uid="{BC710BD1-787D-4E5F-8649-C1E8F7AEBB58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Apr:1/9th LFL, left of Ron's (FJC &amp; NS), 1/12th WSL, 1/14th LCPF, 2/15th LL, 4+/20th,</t>
        </r>
      </text>
    </comment>
    <comment ref="H138" authorId="2" shapeId="0" xr:uid="{2259BED2-B335-4C8B-A6C4-BC4E037A5AAB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May:6-8 early in month, 12/24th across LFL - 2, LL - 3, SL - 3, &amp; WSL - 3. Estimated minimum real numbers LFL - 7, LL - 7, SL - 5, &amp; WSL - 5, BP - 2 = 26</t>
        </r>
      </text>
    </comment>
    <comment ref="K138" authorId="2" shapeId="0" xr:uid="{A4A93FD3-7351-4662-9D8C-01251832B0DD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Aug:6+/9th, 4 by Ron's 2+ LL</t>
        </r>
      </text>
    </comment>
    <comment ref="M138" authorId="2" shapeId="0" xr:uid="{AC8919A6-1AAB-4651-B7D1-3F69C1188053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Oct:2/1st LFL near Ron's (NK)</t>
        </r>
      </text>
    </comment>
    <comment ref="G139" authorId="2" shapeId="0" xr:uid="{80C5A2FE-974B-478F-A2BB-BA2C732C0835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Apr:2/11th Lavell's, near Bittern hide (TGJ) &amp; BSL View point, 1/14th, 1 Renton's screen (DR), 6/27th</t>
        </r>
      </text>
    </comment>
    <comment ref="H139" authorId="2" shapeId="0" xr:uid="{AAA0857F-5486-4670-A630-6047FC15B300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May:6+/24th across LFL - 2, LL - 2, SL - 1, &amp; WSL - 1. Estimated minimum real numbers LFL - 3, LL - 3, SL - 2, &amp; WSL - 2 = 10</t>
        </r>
      </text>
    </comment>
    <comment ref="K139" authorId="2" shapeId="0" xr:uid="{0390BC6C-EAEE-4BA1-892B-DE1D2B0B6498}">
      <text>
        <r>
          <rPr>
            <b/>
            <sz val="9"/>
            <color indexed="81"/>
            <rFont val="Tahoma"/>
            <charset val="1"/>
          </rPr>
          <t>Fraser:</t>
        </r>
        <r>
          <rPr>
            <sz val="8"/>
            <color indexed="81"/>
            <rFont val="Tahoma"/>
            <family val="2"/>
          </rPr>
          <t xml:space="preserve">
Aug:1/2nd LL, 1/9th, 1/10th LCPF, 1/28th LCPF, 1/30th Mortimer's Meadow</t>
        </r>
      </text>
    </comment>
    <comment ref="L139" authorId="2" shapeId="0" xr:uid="{30B2868D-E1F6-417D-8F4C-BB888EBC54B7}">
      <text>
        <r>
          <rPr>
            <b/>
            <sz val="9"/>
            <color indexed="81"/>
            <rFont val="Tahoma"/>
            <charset val="1"/>
          </rPr>
          <t>Fraser:</t>
        </r>
        <r>
          <rPr>
            <sz val="8"/>
            <color indexed="81"/>
            <rFont val="Tahoma"/>
            <family val="2"/>
          </rPr>
          <t xml:space="preserve">
Sept:1/11th Ron's (TGJ)</t>
        </r>
      </text>
    </comment>
    <comment ref="G140" authorId="2" shapeId="0" xr:uid="{5F4EE842-F6EA-486C-9C31-58EEA0609CCA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Apr:1/15th BSL, on Goat island (RHS), 1/19th beyond Tern scrape, 1/20th</t>
        </r>
      </text>
    </comment>
    <comment ref="H140" authorId="2" shapeId="0" xr:uid="{66B4ACD3-4AFC-415E-BA44-523290E84D5B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May:1/24th Loddon beyond river junction in bramble 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K140" authorId="2" shapeId="0" xr:uid="{A8B1E70F-1AB9-41AB-8BB9-BAB159B76775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Aug:1/6th LFL (TAG), 2/9th, 1 LFL, 1 LCPF, 2/12th LCPF, 3-4/25th, 2 MM (DR), 1-2 LCPF (FJC &amp; SC), 1/28th, </t>
        </r>
      </text>
    </comment>
    <comment ref="H141" authorId="2" shapeId="0" xr:uid="{AF5E15C1-F209-41DA-A26F-79314346892A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May:1/   , LWL calling at gate junction adjacent to landfill (NK)</t>
        </r>
      </text>
    </comment>
    <comment ref="K141" authorId="2" shapeId="0" xr:uid="{5D7D0AD6-20C5-4E6A-82A6-E9BF7D717CFE}">
      <text>
        <r>
          <rPr>
            <b/>
            <sz val="9"/>
            <color indexed="81"/>
            <rFont val="Tahoma"/>
            <charset val="1"/>
          </rPr>
          <t>Fraser:</t>
        </r>
        <r>
          <rPr>
            <sz val="8"/>
            <color indexed="81"/>
            <rFont val="Tahoma"/>
            <family val="2"/>
          </rPr>
          <t xml:space="preserve">
Aug:3/17th LCPF (BTB, PBT et al), 1 taken by Sparrowhawk pm (MH), 1/15th LCPF (FJC, SC et al), 1/25th LCPF 07:25 (FJC, SC et al), 3 @ 11:45 (NK), 1/28th LCPF, </t>
        </r>
      </text>
    </comment>
    <comment ref="F142" authorId="2" shapeId="0" xr:uid="{F402DD77-0A69-4EA6-A9B3-4B77BC8BE3B2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Mar:1/22nd, Lavell's, singing near the Teal meadow 5 bar gate (FJC), 2/25th, 2/27th, 5/30th LFL-Sandford - LL</t>
        </r>
      </text>
    </comment>
    <comment ref="G142" authorId="2" shapeId="0" xr:uid="{990B28BB-B58B-44E3-96A3-178CB4669C08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Apr:c10/7th LFL - Sandford - LL, 20+/12th, c10 BSL/WSL hedgerow</t>
        </r>
      </text>
    </comment>
    <comment ref="L142" authorId="2" shapeId="0" xr:uid="{459518C8-7B25-40C9-8E30-79092B074590}">
      <text>
        <r>
          <rPr>
            <b/>
            <sz val="9"/>
            <color indexed="81"/>
            <rFont val="Tahoma"/>
            <charset val="1"/>
          </rPr>
          <t>Fraser:</t>
        </r>
        <r>
          <rPr>
            <sz val="8"/>
            <color indexed="81"/>
            <rFont val="Tahoma"/>
            <family val="2"/>
          </rPr>
          <t xml:space="preserve">
Sept:1-2/21st</t>
        </r>
      </text>
    </comment>
    <comment ref="D144" authorId="2" shapeId="0" xr:uid="{103E3D05-8BCC-4046-A772-BEB6D40FEA47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Jan:1/1st BSL by Sandford East side (BTB), 1/2nd Teal hide, 2/3rd near TW gate, 1/5th green bridge, 1 car park field, 3/16th WSL wooden bridge, 4/17th near green bridge, 3/19th near small weeping Willow</t>
        </r>
      </text>
    </comment>
    <comment ref="E144" authorId="2" shapeId="0" xr:uid="{69E1B3D1-B2FD-47BE-AADC-794BCDF5177C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Feb:1/6th opposite Ron's, 2/8th opposite green bridge, 4-5/16th opposite just beyond TW gate, 4/20th, </t>
        </r>
      </text>
    </comment>
    <comment ref="F144" authorId="2" shapeId="0" xr:uid="{811AE693-A4E6-421A-AD54-C2BE517BF2FA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Mar:2/1st, 5+/6th may include spring migrants, 6+/8th Lavell's/DAC to LFL, probably double figures across park</t>
        </r>
      </text>
    </comment>
    <comment ref="L144" authorId="2" shapeId="0" xr:uid="{FE428BC3-A2E2-4E1C-B4B6-43827773C8A8}">
      <text>
        <r>
          <rPr>
            <b/>
            <sz val="9"/>
            <color indexed="81"/>
            <rFont val="Tahoma"/>
            <charset val="1"/>
          </rPr>
          <t>Fraser:</t>
        </r>
        <r>
          <rPr>
            <sz val="8"/>
            <color indexed="81"/>
            <rFont val="Tahoma"/>
            <family val="2"/>
          </rPr>
          <t xml:space="preserve">
Sept:10+/6th, 6+ landfill hedge, 6-8/13th LFL to LVP, 10+/20th, 5 in front of Ron's alone, 2-3/27th,</t>
        </r>
      </text>
    </comment>
    <comment ref="M144" authorId="2" shapeId="0" xr:uid="{99D1CE8B-2616-48F2-9E46-E916C24D1D07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Oct:5+/4th, 2-3 around Ron's, 1's Lavell's, 1/19th along Loddon near TW gate</t>
        </r>
      </text>
    </comment>
    <comment ref="F145" authorId="2" shapeId="0" xr:uid="{F1508B48-E1C9-46A9-B067-0E4736AACB7F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Mar:1/29th, in copse opposite Ron’s hide (TGJ), 3/30th, 1 ner TW gate, 1 Sandford West side, 1 LCPF</t>
        </r>
      </text>
    </comment>
    <comment ref="G145" authorId="2" shapeId="0" xr:uid="{E9116CFD-3EF3-4FCE-844A-1FABD4F09B52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Apr:1/7th near tarmac path to Bittern hide, 1/8th by Bittern hide, 1/10th LCPF central copse, 1/20th near Teal hide</t>
        </r>
      </text>
    </comment>
    <comment ref="K145" authorId="2" shapeId="0" xr:uid="{A6D3EB82-C77C-44AC-8201-548160EF4632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Aug:1/8th Mortimer's Meadow, 1/10th LFL, behind feeders, 1/14th LCPF, 1/17th LCPF til 25th, 3+/25th 2 MM (DR)</t>
        </r>
      </text>
    </comment>
    <comment ref="L145" authorId="2" shapeId="0" xr:uid="{8DD46393-28BA-4D99-AD2E-FACD5B1A0182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Sept:1/2nd LCPF</t>
        </r>
      </text>
    </comment>
    <comment ref="D146" authorId="2" shapeId="0" xr:uid="{3BC1F795-FC77-476E-9DC8-51AD4745F962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Jan:9+/5th, 3 LL, 2 Colemansmoor Road near aviation museum, 3+ Loddon adjacent to Mortimer's Meadow</t>
        </r>
      </text>
    </comment>
    <comment ref="D147" authorId="2" shapeId="0" xr:uid="{8B69A7E4-B895-4652-9BD0-BF946467E597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Jan:1/12th Loddon in Holly 100m North of ditch (AW), 1/13th just after green bridge (B Crathorne), 1/25th, probably 2 Sandford Lane, 300m East of DAC</t>
        </r>
      </text>
    </comment>
    <comment ref="E147" authorId="2" shapeId="0" xr:uid="{46FE3CA0-7A45-4711-8D6A-EEBF59E89447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Feb:1/3rd in same Ivy then flew to Jack's garden (TGJ), 1/8th East of DAC, sang once (FJC &amp; SC)</t>
        </r>
      </text>
    </comment>
    <comment ref="F147" authorId="2" shapeId="0" xr:uid="{A7D513B0-59E3-4E8E-9917-8A726515B265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Mar:1/8th Lavell's, singing by Loddon opposite Jack's garden</t>
        </r>
      </text>
    </comment>
    <comment ref="G147" authorId="2" shapeId="0" xr:uid="{04877C5F-336F-41A6-85D5-0A10C6A35EB5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Apr:Sandford Lane, East end, 1/28th Colemansmoor Rd, near  aviation museum (DR), 1/29th Sandford Lane</t>
        </r>
      </text>
    </comment>
    <comment ref="K148" authorId="2" shapeId="0" xr:uid="{07F24D1F-0E64-470F-8AF7-6616FEF59DED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Aug:1/7th BSL/Middle Marsh 1pm (AT), 1/10th LCPF Renton's (PBT) 18:17, 2/11th,1 LCPF 09:45 only (EN), 1 head only SL at junction to Heron's Water @ 12:20 till 12:40 (PG), 2/27th, 1 MM central hedgerow 08:06 (DR), 1 on Hawthorn near Old Oak (FJC) 08:27, 3/30th Mortimer's Meadow (DR, BTB et al), central willow area, possibly 4</t>
        </r>
      </text>
    </comment>
    <comment ref="L148" authorId="2" shapeId="0" xr:uid="{AEA772B3-36C6-4213-995D-9578AC5B22A7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Sept:1/1st MM, 2/2nd 1 MM, 1 BSL near picnic area</t>
        </r>
      </text>
    </comment>
    <comment ref="L149" authorId="2" shapeId="0" xr:uid="{882D6973-4F46-4D13-809E-FA590726A554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Sept:1/6th probable Colemansmoor Rd horse paddock, seen in briefly in flight several times (DR)</t>
        </r>
      </text>
    </comment>
    <comment ref="D151" authorId="2" shapeId="0" xr:uid="{44D18AAB-3B5A-4817-B46B-AB86E5C583F1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Jan:1/9th opposite DAC (NK), then off East, 1/11th opposite DAC entrance, 1/16th Jack's garden (RHS)</t>
        </r>
      </text>
    </comment>
    <comment ref="F151" authorId="2" shapeId="0" xr:uid="{B8AE4374-3110-4D5E-AF32-77845018E7B2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Mar:1/6th West to East from Teal hide (NK), 2/8th, 1 East of DAC, 1 Jack's garden</t>
        </r>
      </text>
    </comment>
    <comment ref="G151" authorId="2" shapeId="0" xr:uid="{E3D0EE69-7609-4B13-B517-4772CBFDE289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Apr:1/6th 100m East of DAC</t>
        </r>
      </text>
    </comment>
    <comment ref="H151" authorId="2" shapeId="0" xr:uid="{248F8953-28A7-40E5-897D-C92F12CC808C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May:1/4th 100m East of DAC, 1/25th Jack's garden</t>
        </r>
      </text>
    </comment>
    <comment ref="K151" authorId="2" shapeId="0" xr:uid="{5BC10DA3-7BBF-47BA-A503-A6A19A01FBD3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Aug:1/9th Aviation Museum area (PG)</t>
        </r>
      </text>
    </comment>
    <comment ref="L151" authorId="2" shapeId="0" xr:uid="{E9D38B2D-7074-4E42-8557-E2DB0217E3D5}">
      <text>
        <r>
          <rPr>
            <b/>
            <sz val="9"/>
            <color indexed="81"/>
            <rFont val="Tahoma"/>
            <charset val="1"/>
          </rPr>
          <t>Fraser:</t>
        </r>
        <r>
          <rPr>
            <sz val="8"/>
            <color indexed="81"/>
            <rFont val="Tahoma"/>
            <family val="2"/>
          </rPr>
          <t xml:space="preserve">
Sept:1/14th calling East of DAC (FJC)</t>
        </r>
      </text>
    </comment>
    <comment ref="D154" authorId="2" shapeId="0" xr:uid="{6D6856E0-82AB-419E-A291-39B1ECC02E3B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Jan:5/5th, 2 LL, 1 Colemansmoor Road, 2 Loddon at South end Mortimer's Meadow</t>
        </r>
      </text>
    </comment>
    <comment ref="H155" authorId="2" shapeId="0" xr:uid="{CC933EF0-6017-4D5A-8028-22DE2F15E651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May:5/25th Lavell's by Teal meadow gate</t>
        </r>
      </text>
    </comment>
    <comment ref="D159" authorId="2" shapeId="0" xr:uid="{FD72A08D-5916-4BCE-9B04-02DB6D8BB183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Jan:2/11th East over DAC</t>
        </r>
      </text>
    </comment>
    <comment ref="D161" authorId="2" shapeId="0" xr:uid="{F7F01368-6BF9-475B-B94B-84A87E7DD32A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Jan:1/1st landfill, North of Lea Farm (FJC et al), 2/2nd over Mortimer's Meadow (NK) 2pm</t>
        </r>
      </text>
    </comment>
    <comment ref="F161" authorId="2" shapeId="0" xr:uid="{A96CE724-A620-4893-B073-5F541CA660DF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Mar:1/8th LFL, high North 10:32, 1/9th heard very near DAC 07:15</t>
        </r>
      </text>
    </comment>
    <comment ref="G161" authorId="2" shapeId="0" xr:uid="{3A16E781-FE83-4AF0-B0A2-B6E66748F02A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Apr:1/16th LFL North (DR)</t>
        </r>
      </text>
    </comment>
    <comment ref="K161" authorId="2" shapeId="0" xr:uid="{E87820F5-DABE-4B90-9ABA-9F6EBFB84AC5}">
      <text>
        <r>
          <rPr>
            <b/>
            <sz val="9"/>
            <color indexed="81"/>
            <rFont val="Tahoma"/>
            <charset val="1"/>
          </rPr>
          <t>Fraser:</t>
        </r>
        <r>
          <rPr>
            <sz val="8"/>
            <color indexed="81"/>
            <rFont val="Tahoma"/>
            <family val="2"/>
          </rPr>
          <t xml:space="preserve">
Aug:5/27th, flying SE over Mortimer's Meadow 10:20</t>
        </r>
      </text>
    </comment>
    <comment ref="L161" authorId="2" shapeId="0" xr:uid="{FBFA9776-EF57-4B4A-8C56-2F2E8287E79D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Sept:1/26th</t>
        </r>
      </text>
    </comment>
    <comment ref="M161" authorId="2" shapeId="0" xr:uid="{26BBC066-07C0-4D30-B9E1-41B30DB3BE35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Oct:2/5th West of LFL 09:44</t>
        </r>
      </text>
    </comment>
    <comment ref="D162" authorId="2" shapeId="0" xr:uid="{CDB2D010-26FF-4E56-B102-87F90FE11329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Jan:2-3,000/13th Teal scrape area at dusk</t>
        </r>
      </text>
    </comment>
    <comment ref="M162" authorId="2" shapeId="0" xr:uid="{120EAD80-CD4D-4ECF-86B7-6D17CD2F188E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Oct:300+/19th South in groups of about 50</t>
        </r>
      </text>
    </comment>
    <comment ref="D163" authorId="2" shapeId="0" xr:uid="{CC66FDBE-311E-4BA0-92D1-9DAC9581BDC7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Jan:Several/4th DP centre, by café garden (BTB)</t>
        </r>
      </text>
    </comment>
    <comment ref="H163" authorId="2" shapeId="0" xr:uid="{4EF18F87-1716-4AAB-8152-D4B4BB7C4661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May:1/5th Loddon otherside of river past TW gate</t>
        </r>
      </text>
    </comment>
    <comment ref="I163" authorId="2" shapeId="0" xr:uid="{F7471170-7C72-4FDE-BF8F-079A15334511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June:2/7th, 1 female in front of Ron's, male reported later</t>
        </r>
      </text>
    </comment>
    <comment ref="D164" authorId="2" shapeId="0" xr:uid="{913C948B-5881-4422-9642-BA87BA9697F5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Jan:3 under Bittern hide feeders each day</t>
        </r>
      </text>
    </comment>
    <comment ref="F164" authorId="2" shapeId="0" xr:uid="{883ADBD3-D964-4F84-8EEE-272D25DAEC5B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Mar:5+/8th, a smattering of SE passage</t>
        </r>
      </text>
    </comment>
    <comment ref="G164" authorId="2" shapeId="0" xr:uid="{07E291B7-E107-4A8E-AC6D-DA2680F71E92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Apr:2/7th low of CPF</t>
        </r>
      </text>
    </comment>
    <comment ref="H164" authorId="2" shapeId="0" xr:uid="{BBF1C29E-929B-49A3-BE7A-2D18F11CB281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May:2/25th, 1 East of DAC, 1 East of paddock by WW2 bunker, both singing males</t>
        </r>
      </text>
    </comment>
    <comment ref="M164" authorId="2" shapeId="0" xr:uid="{79BEC010-661E-43A8-BEB1-0931B548B65A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Oct:2/4th South, 3/11th, 2/19th SE</t>
        </r>
      </text>
    </comment>
    <comment ref="D166" authorId="2" shapeId="0" xr:uid="{4BA17832-A07A-4D0F-AB28-9A735FFC0AB5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Jan:1/16th Lavell's, just before green bridge (RHS)</t>
        </r>
      </text>
    </comment>
    <comment ref="E166" authorId="2" shapeId="0" xr:uid="{9FA2CD49-6928-485D-89FD-36C9278953B3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Feb:1/5th, male near Bittern hide, then flew West (FJC)</t>
        </r>
      </text>
    </comment>
    <comment ref="F166" authorId="2" shapeId="0" xr:uid="{71AB9027-4A7B-49E6-BC85-BB809EA5F61A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Mar:1/4th heard Mortimer's Meadow (SC) </t>
        </r>
      </text>
    </comment>
    <comment ref="G166" authorId="2" shapeId="0" xr:uid="{BE864E31-2258-4171-AE9E-3DEED8717D6D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Apr:2/15th LCPF (R Sajdack</t>
        </r>
      </text>
    </comment>
    <comment ref="H166" authorId="2" shapeId="0" xr:uid="{B4CC81D2-4C4A-40E6-B6CC-5E6728AE358F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May:1/5th LL, near footbridge from car park (TGJ)</t>
        </r>
      </text>
    </comment>
    <comment ref="K166" authorId="2" shapeId="0" xr:uid="{C3DD0653-436E-45F7-A909-D41FB8013471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Aug:1/9th, juv LCPF</t>
        </r>
      </text>
    </comment>
    <comment ref="D167" authorId="2" shapeId="0" xr:uid="{C7061B28-A573-4391-BEFF-411227F0FDE5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Jan:Odd individuals North end Loddon &amp; Lavell's</t>
        </r>
      </text>
    </comment>
    <comment ref="F167" authorId="2" shapeId="0" xr:uid="{D5149706-D22D-4F73-A5DA-679D760D2E52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Mar:10+/9th DAC, roosting birds leaving Laurels</t>
        </r>
      </text>
    </comment>
    <comment ref="M167" authorId="2" shapeId="0" xr:uid="{42F2E41D-B2E1-4D06-B211-1732FA3597A2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Oct:6+/19th</t>
        </r>
      </text>
    </comment>
    <comment ref="D168" authorId="2" shapeId="0" xr:uid="{37311E56-6A68-4CB8-8C4E-7C95070F0579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Jan:1/3rd by green bridge, 6/4th WSL SW corner in Alders (DR), 3/5th same place, 5+/12th Jack's garden, 20+/18th Loddon near pylon</t>
        </r>
      </text>
    </comment>
    <comment ref="M168" authorId="2" shapeId="0" xr:uid="{BD80712B-8612-4630-9F2B-E1893CF526B8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Oct:20/8th Fishermen's car park, 10/9th near Ron's</t>
        </r>
      </text>
    </comment>
    <comment ref="L169" authorId="2" shapeId="0" xr:uid="{9B91ED26-B981-4BE8-A6A6-0DE3DC3D9B0C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Sept:c20/13th LVP</t>
        </r>
      </text>
    </comment>
    <comment ref="M169" authorId="2" shapeId="0" xr:uid="{8E613EEB-A66A-4F65-AB01-834ABED3D359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Oct:20+/19th, plus some small groups SE</t>
        </r>
      </text>
    </comment>
    <comment ref="B170" authorId="3" shapeId="0" xr:uid="{D460C830-14AE-4BB3-927E-493F65F27C79}">
      <text>
        <r>
          <rPr>
            <b/>
            <sz val="8"/>
            <color indexed="81"/>
            <rFont val="Tahoma"/>
            <family val="2"/>
          </rPr>
          <t>pc:</t>
        </r>
        <r>
          <rPr>
            <sz val="8"/>
            <color indexed="81"/>
            <rFont val="Tahoma"/>
            <family val="2"/>
          </rPr>
          <t xml:space="preserve">
2008: Decision to add Linnet to uncommon list</t>
        </r>
      </text>
    </comment>
    <comment ref="G170" authorId="2" shapeId="0" xr:uid="{69A8BE07-BF1E-4D9C-9D2A-1555DAB749BF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Apr:1/5th LVP, over landfill low East 15:00 (FJC)</t>
        </r>
      </text>
    </comment>
    <comment ref="M170" authorId="2" shapeId="0" xr:uid="{665C1FFE-EA99-44CA-8985-141B27F5B887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Oct:1/4th South, c25/5th South LVP, singles+6+15+</t>
        </r>
      </text>
    </comment>
    <comment ref="E171" authorId="2" shapeId="0" xr:uid="{7A885947-7188-4B67-9343-786DE8F02E60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Feb:1/14th near pylon with Siskins (DR)</t>
        </r>
      </text>
    </comment>
  </commentList>
</comments>
</file>

<file path=xl/sharedStrings.xml><?xml version="1.0" encoding="utf-8"?>
<sst xmlns="http://schemas.openxmlformats.org/spreadsheetml/2006/main" count="1299" uniqueCount="237">
  <si>
    <t>SPECIES</t>
  </si>
  <si>
    <t>Status</t>
  </si>
  <si>
    <t>Yr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</si>
  <si>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</si>
  <si>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</si>
  <si>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</si>
  <si>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</si>
  <si>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</si>
  <si>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</si>
  <si>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</si>
  <si>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</si>
  <si>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</si>
  <si>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</si>
  <si>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</si>
  <si>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</si>
  <si>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Year List at Month End</t>
  </si>
  <si>
    <t>Record Month Total</t>
  </si>
  <si>
    <t>Month Total</t>
  </si>
  <si>
    <t>Year Ticks Added This Month</t>
  </si>
  <si>
    <t>Expected</t>
  </si>
  <si>
    <t>E</t>
  </si>
  <si>
    <t>Good Chance</t>
  </si>
  <si>
    <t>G</t>
  </si>
  <si>
    <t>possible</t>
  </si>
  <si>
    <t>p</t>
  </si>
  <si>
    <t>no shows</t>
  </si>
  <si>
    <t>ns</t>
  </si>
  <si>
    <t>unconfirmed reports</t>
  </si>
  <si>
    <t>ur</t>
  </si>
  <si>
    <t>Assumed Present</t>
  </si>
  <si>
    <t>AP</t>
  </si>
  <si>
    <t>Bonuses</t>
  </si>
  <si>
    <t>b</t>
  </si>
  <si>
    <t>Little Grebe</t>
  </si>
  <si>
    <t>R</t>
  </si>
  <si>
    <t>Great Crested Grebe</t>
  </si>
  <si>
    <t>B</t>
  </si>
  <si>
    <t>Cormorant</t>
  </si>
  <si>
    <t>Bittern</t>
  </si>
  <si>
    <t>Wu</t>
  </si>
  <si>
    <t>Cattle Egret</t>
  </si>
  <si>
    <t>Little Egret</t>
  </si>
  <si>
    <t>Ru</t>
  </si>
  <si>
    <t>Great White Egret</t>
  </si>
  <si>
    <t>Grey Heron</t>
  </si>
  <si>
    <t>Mute Swan</t>
  </si>
  <si>
    <t>White-fronted Goose</t>
  </si>
  <si>
    <t>Pr</t>
  </si>
  <si>
    <t>Canada Goose</t>
  </si>
  <si>
    <t>Greylag Goose</t>
  </si>
  <si>
    <t>Barnacle Goose</t>
  </si>
  <si>
    <t>C</t>
  </si>
  <si>
    <t>Brent Goose</t>
  </si>
  <si>
    <t>Egyptian Goose</t>
  </si>
  <si>
    <t>Shelduck</t>
  </si>
  <si>
    <t>P</t>
  </si>
  <si>
    <t>Mandarin</t>
  </si>
  <si>
    <t>Wigeon</t>
  </si>
  <si>
    <t>W/P</t>
  </si>
  <si>
    <t>Gadwall</t>
  </si>
  <si>
    <t>Teal</t>
  </si>
  <si>
    <t>Mallard</t>
  </si>
  <si>
    <t>Pintail</t>
  </si>
  <si>
    <t>Garganey</t>
  </si>
  <si>
    <t>Pu</t>
  </si>
  <si>
    <t>Shoveler</t>
  </si>
  <si>
    <t>Red-crested Pochard</t>
  </si>
  <si>
    <t>Pochard</t>
  </si>
  <si>
    <t>-</t>
  </si>
  <si>
    <t>Ferruginous Duck</t>
  </si>
  <si>
    <t>Tufted Duck</t>
  </si>
  <si>
    <t>Scaup</t>
  </si>
  <si>
    <t>Wr/Pr</t>
  </si>
  <si>
    <t>Common Scoter</t>
  </si>
  <si>
    <t>Goldeneye</t>
  </si>
  <si>
    <t>W</t>
  </si>
  <si>
    <t>Goosander</t>
  </si>
  <si>
    <t>Red Kite</t>
  </si>
  <si>
    <t>Marsh Harrier</t>
  </si>
  <si>
    <t>Osprey</t>
  </si>
  <si>
    <t>Sparrowhawk</t>
  </si>
  <si>
    <t>Common Buzzard</t>
  </si>
  <si>
    <t>Merlin</t>
  </si>
  <si>
    <t>Hobby</t>
  </si>
  <si>
    <t>S</t>
  </si>
  <si>
    <t>Kestrel</t>
  </si>
  <si>
    <t>Peregrine</t>
  </si>
  <si>
    <t>Red-legged Partridge</t>
  </si>
  <si>
    <t>Rr</t>
  </si>
  <si>
    <t>Pheasant</t>
  </si>
  <si>
    <t>Water Rail</t>
  </si>
  <si>
    <t>Moorhen</t>
  </si>
  <si>
    <t>Coot</t>
  </si>
  <si>
    <t>Oystercatcher</t>
  </si>
  <si>
    <t>Lapwing</t>
  </si>
  <si>
    <t>Rb</t>
  </si>
  <si>
    <t>Dunlin</t>
  </si>
  <si>
    <t>Ruff</t>
  </si>
  <si>
    <t>Ringed Plover</t>
  </si>
  <si>
    <t>Little-ringed Plover</t>
  </si>
  <si>
    <t>Su</t>
  </si>
  <si>
    <t>Golden Plover</t>
  </si>
  <si>
    <t>W/Pu</t>
  </si>
  <si>
    <t>Woodcock</t>
  </si>
  <si>
    <t>Wr</t>
  </si>
  <si>
    <t>Snipe</t>
  </si>
  <si>
    <t>Jack Snipe</t>
  </si>
  <si>
    <t>W/Pr</t>
  </si>
  <si>
    <t>Whimbrel</t>
  </si>
  <si>
    <t>Curlew</t>
  </si>
  <si>
    <t>Black-tailed Godwit</t>
  </si>
  <si>
    <t>Bar-tailed Godwit</t>
  </si>
  <si>
    <t>Spotted Redshank</t>
  </si>
  <si>
    <t>Redshank</t>
  </si>
  <si>
    <t>Greenshank</t>
  </si>
  <si>
    <t>Common Sandpiper</t>
  </si>
  <si>
    <t>Wood Sandpiper</t>
  </si>
  <si>
    <t>Green Sandpiper</t>
  </si>
  <si>
    <t>Pu/Wr</t>
  </si>
  <si>
    <t>Turnstone</t>
  </si>
  <si>
    <t>Mediterranean Gull</t>
  </si>
  <si>
    <t>Little Gull</t>
  </si>
  <si>
    <t>Black-headed Gull</t>
  </si>
  <si>
    <t>Common Gull</t>
  </si>
  <si>
    <t>Lesser Black-backed Gull</t>
  </si>
  <si>
    <t>Herring Gull</t>
  </si>
  <si>
    <t>Yellow-legged Gull</t>
  </si>
  <si>
    <t>Great Black-backed Gull</t>
  </si>
  <si>
    <t>Sandwich Tern</t>
  </si>
  <si>
    <t>Common Tern</t>
  </si>
  <si>
    <t>Sb</t>
  </si>
  <si>
    <t>Arctic Tern</t>
  </si>
  <si>
    <t>Black Tern</t>
  </si>
  <si>
    <t>Rock Dove/Feral Pigeon</t>
  </si>
  <si>
    <t>Stock Dove</t>
  </si>
  <si>
    <t>Wood Pigeon</t>
  </si>
  <si>
    <t>Collared Dove</t>
  </si>
  <si>
    <t>Ring-necked Parakeet</t>
  </si>
  <si>
    <t>Cuckoo</t>
  </si>
  <si>
    <t>SB</t>
  </si>
  <si>
    <t>Tawny Owl</t>
  </si>
  <si>
    <t>Barn Owl</t>
  </si>
  <si>
    <t>Common Swift</t>
  </si>
  <si>
    <t>Kingfisher</t>
  </si>
  <si>
    <t>Green Woodpecker</t>
  </si>
  <si>
    <t>Great Spotted Woodpecker</t>
  </si>
  <si>
    <t>Skylark</t>
  </si>
  <si>
    <t>Sand Martin</t>
  </si>
  <si>
    <t>Swallow</t>
  </si>
  <si>
    <t>House Martin</t>
  </si>
  <si>
    <t>Tree Pipit</t>
  </si>
  <si>
    <t>Meadow Pipit</t>
  </si>
  <si>
    <t>Rock Pipit</t>
  </si>
  <si>
    <t>Yellow Wagtail</t>
  </si>
  <si>
    <t>Grey Wagtail</t>
  </si>
  <si>
    <t>Pied Wagtail</t>
  </si>
  <si>
    <t>White Wagtail</t>
  </si>
  <si>
    <t>Y</t>
  </si>
  <si>
    <t>Wren</t>
  </si>
  <si>
    <t>Dunnock</t>
  </si>
  <si>
    <t>Robin</t>
  </si>
  <si>
    <t>Redstart</t>
  </si>
  <si>
    <t>Whinchat</t>
  </si>
  <si>
    <t>Stonechat</t>
  </si>
  <si>
    <t>Wheatear</t>
  </si>
  <si>
    <t>S/Pu</t>
  </si>
  <si>
    <t>Blackbird</t>
  </si>
  <si>
    <t>Redwing</t>
  </si>
  <si>
    <t>Song Thrush</t>
  </si>
  <si>
    <t>Fieldfare</t>
  </si>
  <si>
    <t>Mistle Thrush</t>
  </si>
  <si>
    <t>Cetti's Warbler</t>
  </si>
  <si>
    <t>RB</t>
  </si>
  <si>
    <t>Dartford Warbler</t>
  </si>
  <si>
    <t>Sedge Warbler</t>
  </si>
  <si>
    <t>Reed Warbler</t>
  </si>
  <si>
    <t>Garden Warbler</t>
  </si>
  <si>
    <t>Whitethroat</t>
  </si>
  <si>
    <t>Lesser Whitethroat</t>
  </si>
  <si>
    <t>Blackcap</t>
  </si>
  <si>
    <t>Wood Warbler</t>
  </si>
  <si>
    <t>Vr</t>
  </si>
  <si>
    <t>Chiffchaff</t>
  </si>
  <si>
    <t>SB/Wu</t>
  </si>
  <si>
    <t>Willow Warbler</t>
  </si>
  <si>
    <t>Goldcrest</t>
  </si>
  <si>
    <t>Firecrest</t>
  </si>
  <si>
    <t>Spotted Flycatcher</t>
  </si>
  <si>
    <t>Pr/SE</t>
  </si>
  <si>
    <t>Pied Flycatcher</t>
  </si>
  <si>
    <t>Blue Tit</t>
  </si>
  <si>
    <t>Coal Tit</t>
  </si>
  <si>
    <t>Great Tit</t>
  </si>
  <si>
    <t>Long-tailed Tit</t>
  </si>
  <si>
    <t>Nuthatch</t>
  </si>
  <si>
    <t>Treecreeper</t>
  </si>
  <si>
    <t>Jay</t>
  </si>
  <si>
    <t>Magpie</t>
  </si>
  <si>
    <t>Jackdaw</t>
  </si>
  <si>
    <t>Rook</t>
  </si>
  <si>
    <t>Carrion Crow</t>
  </si>
  <si>
    <t>Raven</t>
  </si>
  <si>
    <t>Starling</t>
  </si>
  <si>
    <t>House Sparrow</t>
  </si>
  <si>
    <t>D</t>
  </si>
  <si>
    <t>Chaffinch</t>
  </si>
  <si>
    <t>Brambling</t>
  </si>
  <si>
    <t>Wr/u</t>
  </si>
  <si>
    <t>Bullfinch</t>
  </si>
  <si>
    <t>Greenfinch</t>
  </si>
  <si>
    <t>Siskin</t>
  </si>
  <si>
    <t>Goldfinch</t>
  </si>
  <si>
    <t>Linnet</t>
  </si>
  <si>
    <t>Lesser Redpoll</t>
  </si>
  <si>
    <t>Reed Bunting</t>
  </si>
  <si>
    <t>KEYS</t>
  </si>
  <si>
    <t>Declining, or nearly Extinct</t>
  </si>
  <si>
    <t>Uncommon</t>
  </si>
  <si>
    <t>Very Uncommon</t>
  </si>
  <si>
    <t>Rare</t>
  </si>
  <si>
    <t>Very Rare</t>
  </si>
  <si>
    <t>Extremely Rare</t>
  </si>
  <si>
    <t>Mega</t>
  </si>
  <si>
    <t>B = Breeding Resident, R = Resident non breeding, S = Summer Visitor, W = Winter Visitor, P = Passage, V = Vagrant</t>
  </si>
  <si>
    <t>r  = Rare, u = Uncommon, b = Breeds, ab = Attempts to breed</t>
  </si>
  <si>
    <t>p = possible, G = Good Chance,  x = Not recorded this month, ns = No Show</t>
  </si>
  <si>
    <t>Smew</t>
  </si>
  <si>
    <t>Black Redstart</t>
  </si>
  <si>
    <t>Red-breasted Goose</t>
  </si>
  <si>
    <t>F</t>
  </si>
  <si>
    <t>Ashy-headed Goose</t>
  </si>
  <si>
    <t>Grey Plover</t>
  </si>
  <si>
    <t>Little Owl</t>
  </si>
  <si>
    <t>LE</t>
  </si>
  <si>
    <t>Nightingale</t>
  </si>
  <si>
    <t>Grasshopper Warbler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</si>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</sst>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b/>
      <sz val="9"/>
      <color rgb="FFFF0000"/>
      <name val="Arial"/>
      <family val="2"/>
    </font>
    <font>
      <sz val="9"/>
      <color indexed="8"/>
      <name val="Arial"/>
      <family val="2"/>
    </font>
    <font>
      <b/>
      <u/>
      <sz val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i/>
      <sz val="9"/>
      <name val="Arial"/>
      <family val="2"/>
    </font>
    <font>
      <sz val="9"/>
      <color indexed="81"/>
      <name val="Tahoma"/>
      <charset val="1"/>
    </font>
    <font>
      <i/>
      <sz val="8"/>
      <color indexed="81"/>
      <name val="Tahoma"/>
      <family val="2"/>
    </font>
  </fonts>
  <fills count="18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right" wrapText="1"/>
    </xf>
    <xf numFmtId="0" fontId="2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right" wrapText="1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4" borderId="1" xfId="0" applyFont="1" applyFill="1" applyBorder="1" applyAlignment="1">
      <alignment wrapText="1"/>
    </xf>
    <xf numFmtId="0" fontId="2" fillId="5" borderId="1" xfId="0" applyFont="1" applyFill="1" applyBorder="1" applyAlignment="1">
      <alignment wrapText="1"/>
    </xf>
    <xf numFmtId="0" fontId="2" fillId="6" borderId="1" xfId="0" applyFont="1" applyFill="1" applyBorder="1" applyAlignment="1">
      <alignment wrapText="1"/>
    </xf>
    <xf numFmtId="0" fontId="5" fillId="0" borderId="1" xfId="0" applyFont="1" applyBorder="1" applyAlignment="1">
      <alignment horizontal="center"/>
    </xf>
    <xf numFmtId="0" fontId="2" fillId="7" borderId="1" xfId="0" applyFont="1" applyFill="1" applyBorder="1" applyAlignment="1">
      <alignment wrapText="1"/>
    </xf>
    <xf numFmtId="0" fontId="2" fillId="0" borderId="1" xfId="0" applyFont="1" applyBorder="1" applyAlignment="1">
      <alignment horizontal="left"/>
    </xf>
    <xf numFmtId="0" fontId="2" fillId="8" borderId="1" xfId="0" applyFont="1" applyFill="1" applyBorder="1" applyAlignment="1">
      <alignment wrapText="1"/>
    </xf>
    <xf numFmtId="0" fontId="2" fillId="5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9" borderId="1" xfId="0" applyFont="1" applyFill="1" applyBorder="1" applyAlignment="1">
      <alignment wrapText="1"/>
    </xf>
    <xf numFmtId="0" fontId="1" fillId="0" borderId="1" xfId="0" applyFont="1" applyBorder="1" applyAlignment="1">
      <alignment horizontal="right"/>
    </xf>
    <xf numFmtId="0" fontId="2" fillId="10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11" borderId="5" xfId="0" applyFont="1" applyFill="1" applyBorder="1" applyAlignment="1">
      <alignment vertical="top" wrapText="1"/>
    </xf>
    <xf numFmtId="0" fontId="1" fillId="11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2" fillId="12" borderId="0" xfId="0" applyFont="1" applyFill="1"/>
    <xf numFmtId="0" fontId="2" fillId="3" borderId="0" xfId="0" applyFont="1" applyFill="1" applyAlignment="1">
      <alignment horizontal="center"/>
    </xf>
    <xf numFmtId="0" fontId="2" fillId="9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2" fillId="10" borderId="0" xfId="0" applyFont="1" applyFill="1"/>
    <xf numFmtId="0" fontId="2" fillId="13" borderId="0" xfId="0" applyFont="1" applyFill="1"/>
    <xf numFmtId="0" fontId="2" fillId="14" borderId="0" xfId="0" applyFont="1" applyFill="1"/>
    <xf numFmtId="0" fontId="1" fillId="0" borderId="0" xfId="0" applyFont="1" applyAlignment="1">
      <alignment horizontal="left"/>
    </xf>
    <xf numFmtId="0" fontId="2" fillId="3" borderId="4" xfId="0" applyFont="1" applyFill="1" applyBorder="1" applyAlignment="1">
      <alignment wrapText="1"/>
    </xf>
    <xf numFmtId="0" fontId="1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vertical="center" wrapText="1"/>
    </xf>
    <xf numFmtId="0" fontId="1" fillId="15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 vertical="top"/>
    </xf>
    <xf numFmtId="0" fontId="12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11" borderId="1" xfId="0" applyFont="1" applyFill="1" applyBorder="1" applyAlignment="1">
      <alignment wrapText="1"/>
    </xf>
    <xf numFmtId="0" fontId="2" fillId="16" borderId="1" xfId="0" applyFont="1" applyFill="1" applyBorder="1" applyAlignment="1">
      <alignment wrapText="1"/>
    </xf>
    <xf numFmtId="0" fontId="2" fillId="16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15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/>
    </xf>
    <xf numFmtId="0" fontId="2" fillId="4" borderId="6" xfId="0" applyFont="1" applyFill="1" applyBorder="1" applyAlignment="1">
      <alignment wrapText="1"/>
    </xf>
    <xf numFmtId="0" fontId="2" fillId="4" borderId="1" xfId="0" applyFont="1" applyFill="1" applyBorder="1" applyAlignment="1">
      <alignment horizontal="center"/>
    </xf>
    <xf numFmtId="0" fontId="2" fillId="17" borderId="1" xfId="0" applyFont="1" applyFill="1" applyBorder="1" applyAlignment="1">
      <alignment wrapText="1"/>
    </xf>
    <xf numFmtId="0" fontId="1" fillId="17" borderId="1" xfId="0" applyFont="1" applyFill="1" applyBorder="1" applyAlignment="1">
      <alignment horizontal="center"/>
    </xf>
    <xf numFmtId="0" fontId="2" fillId="17" borderId="1" xfId="0" applyFont="1" applyFill="1" applyBorder="1" applyAlignment="1">
      <alignment horizontal="center"/>
    </xf>
    <xf numFmtId="0" fontId="2" fillId="17" borderId="1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8D80B-BA63-4552-9E86-3C827F83FC9A}">
  <dimension ref="A1:P186"/>
  <sheetViews>
    <sheetView tabSelected="1" workbookViewId="0">
      <pane xSplit="3" ySplit="12" topLeftCell="D13" activePane="bottomRight" state="frozen"/>
      <selection pane="topRight" activeCell="D1" sqref="D1"/>
      <selection pane="bottomLeft" activeCell="A13" sqref="A13"/>
      <selection pane="bottomRight" activeCell="M170" sqref="M170"/>
    </sheetView>
  </sheetViews>
  <sheetFormatPr defaultColWidth="15.6640625" defaultRowHeight="11.4" x14ac:dyDescent="0.2"/>
  <cols>
    <col min="1" max="1" width="29.33203125" style="45" customWidth="1"/>
    <col min="2" max="2" width="6.44140625" style="10" customWidth="1"/>
    <col min="3" max="3" width="3.6640625" style="10" customWidth="1"/>
    <col min="4" max="5" width="8" style="17" customWidth="1"/>
    <col min="6" max="6" width="10.109375" style="17" bestFit="1" customWidth="1"/>
    <col min="7" max="7" width="9.109375" style="17" customWidth="1"/>
    <col min="8" max="8" width="8.33203125" style="17" customWidth="1"/>
    <col min="9" max="9" width="8.109375" style="17" customWidth="1"/>
    <col min="10" max="10" width="7.88671875" style="17" customWidth="1"/>
    <col min="11" max="12" width="8" style="17" customWidth="1"/>
    <col min="13" max="13" width="8.5546875" style="17" customWidth="1"/>
    <col min="14" max="14" width="9" style="17" customWidth="1"/>
    <col min="15" max="15" width="8.109375" style="17" customWidth="1"/>
    <col min="16" max="16" width="15.6640625" style="17"/>
    <col min="17" max="256" width="15.6640625" style="10"/>
    <col min="257" max="257" width="29.33203125" style="10" customWidth="1"/>
    <col min="258" max="258" width="6.44140625" style="10" customWidth="1"/>
    <col min="259" max="259" width="3.6640625" style="10" customWidth="1"/>
    <col min="260" max="261" width="8" style="10" customWidth="1"/>
    <col min="262" max="262" width="10.109375" style="10" bestFit="1" customWidth="1"/>
    <col min="263" max="263" width="9.109375" style="10" customWidth="1"/>
    <col min="264" max="264" width="8.33203125" style="10" customWidth="1"/>
    <col min="265" max="265" width="8.109375" style="10" customWidth="1"/>
    <col min="266" max="266" width="7.88671875" style="10" customWidth="1"/>
    <col min="267" max="268" width="8" style="10" customWidth="1"/>
    <col min="269" max="269" width="8.5546875" style="10" customWidth="1"/>
    <col min="270" max="270" width="9" style="10" customWidth="1"/>
    <col min="271" max="271" width="8.109375" style="10" customWidth="1"/>
    <col min="272" max="512" width="15.6640625" style="10"/>
    <col min="513" max="513" width="29.33203125" style="10" customWidth="1"/>
    <col min="514" max="514" width="6.44140625" style="10" customWidth="1"/>
    <col min="515" max="515" width="3.6640625" style="10" customWidth="1"/>
    <col min="516" max="517" width="8" style="10" customWidth="1"/>
    <col min="518" max="518" width="10.109375" style="10" bestFit="1" customWidth="1"/>
    <col min="519" max="519" width="9.109375" style="10" customWidth="1"/>
    <col min="520" max="520" width="8.33203125" style="10" customWidth="1"/>
    <col min="521" max="521" width="8.109375" style="10" customWidth="1"/>
    <col min="522" max="522" width="7.88671875" style="10" customWidth="1"/>
    <col min="523" max="524" width="8" style="10" customWidth="1"/>
    <col min="525" max="525" width="8.5546875" style="10" customWidth="1"/>
    <col min="526" max="526" width="9" style="10" customWidth="1"/>
    <col min="527" max="527" width="8.109375" style="10" customWidth="1"/>
    <col min="528" max="768" width="15.6640625" style="10"/>
    <col min="769" max="769" width="29.33203125" style="10" customWidth="1"/>
    <col min="770" max="770" width="6.44140625" style="10" customWidth="1"/>
    <col min="771" max="771" width="3.6640625" style="10" customWidth="1"/>
    <col min="772" max="773" width="8" style="10" customWidth="1"/>
    <col min="774" max="774" width="10.109375" style="10" bestFit="1" customWidth="1"/>
    <col min="775" max="775" width="9.109375" style="10" customWidth="1"/>
    <col min="776" max="776" width="8.33203125" style="10" customWidth="1"/>
    <col min="777" max="777" width="8.109375" style="10" customWidth="1"/>
    <col min="778" max="778" width="7.88671875" style="10" customWidth="1"/>
    <col min="779" max="780" width="8" style="10" customWidth="1"/>
    <col min="781" max="781" width="8.5546875" style="10" customWidth="1"/>
    <col min="782" max="782" width="9" style="10" customWidth="1"/>
    <col min="783" max="783" width="8.109375" style="10" customWidth="1"/>
    <col min="784" max="1024" width="15.6640625" style="10"/>
    <col min="1025" max="1025" width="29.33203125" style="10" customWidth="1"/>
    <col min="1026" max="1026" width="6.44140625" style="10" customWidth="1"/>
    <col min="1027" max="1027" width="3.6640625" style="10" customWidth="1"/>
    <col min="1028" max="1029" width="8" style="10" customWidth="1"/>
    <col min="1030" max="1030" width="10.109375" style="10" bestFit="1" customWidth="1"/>
    <col min="1031" max="1031" width="9.109375" style="10" customWidth="1"/>
    <col min="1032" max="1032" width="8.33203125" style="10" customWidth="1"/>
    <col min="1033" max="1033" width="8.109375" style="10" customWidth="1"/>
    <col min="1034" max="1034" width="7.88671875" style="10" customWidth="1"/>
    <col min="1035" max="1036" width="8" style="10" customWidth="1"/>
    <col min="1037" max="1037" width="8.5546875" style="10" customWidth="1"/>
    <col min="1038" max="1038" width="9" style="10" customWidth="1"/>
    <col min="1039" max="1039" width="8.109375" style="10" customWidth="1"/>
    <col min="1040" max="1280" width="15.6640625" style="10"/>
    <col min="1281" max="1281" width="29.33203125" style="10" customWidth="1"/>
    <col min="1282" max="1282" width="6.44140625" style="10" customWidth="1"/>
    <col min="1283" max="1283" width="3.6640625" style="10" customWidth="1"/>
    <col min="1284" max="1285" width="8" style="10" customWidth="1"/>
    <col min="1286" max="1286" width="10.109375" style="10" bestFit="1" customWidth="1"/>
    <col min="1287" max="1287" width="9.109375" style="10" customWidth="1"/>
    <col min="1288" max="1288" width="8.33203125" style="10" customWidth="1"/>
    <col min="1289" max="1289" width="8.109375" style="10" customWidth="1"/>
    <col min="1290" max="1290" width="7.88671875" style="10" customWidth="1"/>
    <col min="1291" max="1292" width="8" style="10" customWidth="1"/>
    <col min="1293" max="1293" width="8.5546875" style="10" customWidth="1"/>
    <col min="1294" max="1294" width="9" style="10" customWidth="1"/>
    <col min="1295" max="1295" width="8.109375" style="10" customWidth="1"/>
    <col min="1296" max="1536" width="15.6640625" style="10"/>
    <col min="1537" max="1537" width="29.33203125" style="10" customWidth="1"/>
    <col min="1538" max="1538" width="6.44140625" style="10" customWidth="1"/>
    <col min="1539" max="1539" width="3.6640625" style="10" customWidth="1"/>
    <col min="1540" max="1541" width="8" style="10" customWidth="1"/>
    <col min="1542" max="1542" width="10.109375" style="10" bestFit="1" customWidth="1"/>
    <col min="1543" max="1543" width="9.109375" style="10" customWidth="1"/>
    <col min="1544" max="1544" width="8.33203125" style="10" customWidth="1"/>
    <col min="1545" max="1545" width="8.109375" style="10" customWidth="1"/>
    <col min="1546" max="1546" width="7.88671875" style="10" customWidth="1"/>
    <col min="1547" max="1548" width="8" style="10" customWidth="1"/>
    <col min="1549" max="1549" width="8.5546875" style="10" customWidth="1"/>
    <col min="1550" max="1550" width="9" style="10" customWidth="1"/>
    <col min="1551" max="1551" width="8.109375" style="10" customWidth="1"/>
    <col min="1552" max="1792" width="15.6640625" style="10"/>
    <col min="1793" max="1793" width="29.33203125" style="10" customWidth="1"/>
    <col min="1794" max="1794" width="6.44140625" style="10" customWidth="1"/>
    <col min="1795" max="1795" width="3.6640625" style="10" customWidth="1"/>
    <col min="1796" max="1797" width="8" style="10" customWidth="1"/>
    <col min="1798" max="1798" width="10.109375" style="10" bestFit="1" customWidth="1"/>
    <col min="1799" max="1799" width="9.109375" style="10" customWidth="1"/>
    <col min="1800" max="1800" width="8.33203125" style="10" customWidth="1"/>
    <col min="1801" max="1801" width="8.109375" style="10" customWidth="1"/>
    <col min="1802" max="1802" width="7.88671875" style="10" customWidth="1"/>
    <col min="1803" max="1804" width="8" style="10" customWidth="1"/>
    <col min="1805" max="1805" width="8.5546875" style="10" customWidth="1"/>
    <col min="1806" max="1806" width="9" style="10" customWidth="1"/>
    <col min="1807" max="1807" width="8.109375" style="10" customWidth="1"/>
    <col min="1808" max="2048" width="15.6640625" style="10"/>
    <col min="2049" max="2049" width="29.33203125" style="10" customWidth="1"/>
    <col min="2050" max="2050" width="6.44140625" style="10" customWidth="1"/>
    <col min="2051" max="2051" width="3.6640625" style="10" customWidth="1"/>
    <col min="2052" max="2053" width="8" style="10" customWidth="1"/>
    <col min="2054" max="2054" width="10.109375" style="10" bestFit="1" customWidth="1"/>
    <col min="2055" max="2055" width="9.109375" style="10" customWidth="1"/>
    <col min="2056" max="2056" width="8.33203125" style="10" customWidth="1"/>
    <col min="2057" max="2057" width="8.109375" style="10" customWidth="1"/>
    <col min="2058" max="2058" width="7.88671875" style="10" customWidth="1"/>
    <col min="2059" max="2060" width="8" style="10" customWidth="1"/>
    <col min="2061" max="2061" width="8.5546875" style="10" customWidth="1"/>
    <col min="2062" max="2062" width="9" style="10" customWidth="1"/>
    <col min="2063" max="2063" width="8.109375" style="10" customWidth="1"/>
    <col min="2064" max="2304" width="15.6640625" style="10"/>
    <col min="2305" max="2305" width="29.33203125" style="10" customWidth="1"/>
    <col min="2306" max="2306" width="6.44140625" style="10" customWidth="1"/>
    <col min="2307" max="2307" width="3.6640625" style="10" customWidth="1"/>
    <col min="2308" max="2309" width="8" style="10" customWidth="1"/>
    <col min="2310" max="2310" width="10.109375" style="10" bestFit="1" customWidth="1"/>
    <col min="2311" max="2311" width="9.109375" style="10" customWidth="1"/>
    <col min="2312" max="2312" width="8.33203125" style="10" customWidth="1"/>
    <col min="2313" max="2313" width="8.109375" style="10" customWidth="1"/>
    <col min="2314" max="2314" width="7.88671875" style="10" customWidth="1"/>
    <col min="2315" max="2316" width="8" style="10" customWidth="1"/>
    <col min="2317" max="2317" width="8.5546875" style="10" customWidth="1"/>
    <col min="2318" max="2318" width="9" style="10" customWidth="1"/>
    <col min="2319" max="2319" width="8.109375" style="10" customWidth="1"/>
    <col min="2320" max="2560" width="15.6640625" style="10"/>
    <col min="2561" max="2561" width="29.33203125" style="10" customWidth="1"/>
    <col min="2562" max="2562" width="6.44140625" style="10" customWidth="1"/>
    <col min="2563" max="2563" width="3.6640625" style="10" customWidth="1"/>
    <col min="2564" max="2565" width="8" style="10" customWidth="1"/>
    <col min="2566" max="2566" width="10.109375" style="10" bestFit="1" customWidth="1"/>
    <col min="2567" max="2567" width="9.109375" style="10" customWidth="1"/>
    <col min="2568" max="2568" width="8.33203125" style="10" customWidth="1"/>
    <col min="2569" max="2569" width="8.109375" style="10" customWidth="1"/>
    <col min="2570" max="2570" width="7.88671875" style="10" customWidth="1"/>
    <col min="2571" max="2572" width="8" style="10" customWidth="1"/>
    <col min="2573" max="2573" width="8.5546875" style="10" customWidth="1"/>
    <col min="2574" max="2574" width="9" style="10" customWidth="1"/>
    <col min="2575" max="2575" width="8.109375" style="10" customWidth="1"/>
    <col min="2576" max="2816" width="15.6640625" style="10"/>
    <col min="2817" max="2817" width="29.33203125" style="10" customWidth="1"/>
    <col min="2818" max="2818" width="6.44140625" style="10" customWidth="1"/>
    <col min="2819" max="2819" width="3.6640625" style="10" customWidth="1"/>
    <col min="2820" max="2821" width="8" style="10" customWidth="1"/>
    <col min="2822" max="2822" width="10.109375" style="10" bestFit="1" customWidth="1"/>
    <col min="2823" max="2823" width="9.109375" style="10" customWidth="1"/>
    <col min="2824" max="2824" width="8.33203125" style="10" customWidth="1"/>
    <col min="2825" max="2825" width="8.109375" style="10" customWidth="1"/>
    <col min="2826" max="2826" width="7.88671875" style="10" customWidth="1"/>
    <col min="2827" max="2828" width="8" style="10" customWidth="1"/>
    <col min="2829" max="2829" width="8.5546875" style="10" customWidth="1"/>
    <col min="2830" max="2830" width="9" style="10" customWidth="1"/>
    <col min="2831" max="2831" width="8.109375" style="10" customWidth="1"/>
    <col min="2832" max="3072" width="15.6640625" style="10"/>
    <col min="3073" max="3073" width="29.33203125" style="10" customWidth="1"/>
    <col min="3074" max="3074" width="6.44140625" style="10" customWidth="1"/>
    <col min="3075" max="3075" width="3.6640625" style="10" customWidth="1"/>
    <col min="3076" max="3077" width="8" style="10" customWidth="1"/>
    <col min="3078" max="3078" width="10.109375" style="10" bestFit="1" customWidth="1"/>
    <col min="3079" max="3079" width="9.109375" style="10" customWidth="1"/>
    <col min="3080" max="3080" width="8.33203125" style="10" customWidth="1"/>
    <col min="3081" max="3081" width="8.109375" style="10" customWidth="1"/>
    <col min="3082" max="3082" width="7.88671875" style="10" customWidth="1"/>
    <col min="3083" max="3084" width="8" style="10" customWidth="1"/>
    <col min="3085" max="3085" width="8.5546875" style="10" customWidth="1"/>
    <col min="3086" max="3086" width="9" style="10" customWidth="1"/>
    <col min="3087" max="3087" width="8.109375" style="10" customWidth="1"/>
    <col min="3088" max="3328" width="15.6640625" style="10"/>
    <col min="3329" max="3329" width="29.33203125" style="10" customWidth="1"/>
    <col min="3330" max="3330" width="6.44140625" style="10" customWidth="1"/>
    <col min="3331" max="3331" width="3.6640625" style="10" customWidth="1"/>
    <col min="3332" max="3333" width="8" style="10" customWidth="1"/>
    <col min="3334" max="3334" width="10.109375" style="10" bestFit="1" customWidth="1"/>
    <col min="3335" max="3335" width="9.109375" style="10" customWidth="1"/>
    <col min="3336" max="3336" width="8.33203125" style="10" customWidth="1"/>
    <col min="3337" max="3337" width="8.109375" style="10" customWidth="1"/>
    <col min="3338" max="3338" width="7.88671875" style="10" customWidth="1"/>
    <col min="3339" max="3340" width="8" style="10" customWidth="1"/>
    <col min="3341" max="3341" width="8.5546875" style="10" customWidth="1"/>
    <col min="3342" max="3342" width="9" style="10" customWidth="1"/>
    <col min="3343" max="3343" width="8.109375" style="10" customWidth="1"/>
    <col min="3344" max="3584" width="15.6640625" style="10"/>
    <col min="3585" max="3585" width="29.33203125" style="10" customWidth="1"/>
    <col min="3586" max="3586" width="6.44140625" style="10" customWidth="1"/>
    <col min="3587" max="3587" width="3.6640625" style="10" customWidth="1"/>
    <col min="3588" max="3589" width="8" style="10" customWidth="1"/>
    <col min="3590" max="3590" width="10.109375" style="10" bestFit="1" customWidth="1"/>
    <col min="3591" max="3591" width="9.109375" style="10" customWidth="1"/>
    <col min="3592" max="3592" width="8.33203125" style="10" customWidth="1"/>
    <col min="3593" max="3593" width="8.109375" style="10" customWidth="1"/>
    <col min="3594" max="3594" width="7.88671875" style="10" customWidth="1"/>
    <col min="3595" max="3596" width="8" style="10" customWidth="1"/>
    <col min="3597" max="3597" width="8.5546875" style="10" customWidth="1"/>
    <col min="3598" max="3598" width="9" style="10" customWidth="1"/>
    <col min="3599" max="3599" width="8.109375" style="10" customWidth="1"/>
    <col min="3600" max="3840" width="15.6640625" style="10"/>
    <col min="3841" max="3841" width="29.33203125" style="10" customWidth="1"/>
    <col min="3842" max="3842" width="6.44140625" style="10" customWidth="1"/>
    <col min="3843" max="3843" width="3.6640625" style="10" customWidth="1"/>
    <col min="3844" max="3845" width="8" style="10" customWidth="1"/>
    <col min="3846" max="3846" width="10.109375" style="10" bestFit="1" customWidth="1"/>
    <col min="3847" max="3847" width="9.109375" style="10" customWidth="1"/>
    <col min="3848" max="3848" width="8.33203125" style="10" customWidth="1"/>
    <col min="3849" max="3849" width="8.109375" style="10" customWidth="1"/>
    <col min="3850" max="3850" width="7.88671875" style="10" customWidth="1"/>
    <col min="3851" max="3852" width="8" style="10" customWidth="1"/>
    <col min="3853" max="3853" width="8.5546875" style="10" customWidth="1"/>
    <col min="3854" max="3854" width="9" style="10" customWidth="1"/>
    <col min="3855" max="3855" width="8.109375" style="10" customWidth="1"/>
    <col min="3856" max="4096" width="15.6640625" style="10"/>
    <col min="4097" max="4097" width="29.33203125" style="10" customWidth="1"/>
    <col min="4098" max="4098" width="6.44140625" style="10" customWidth="1"/>
    <col min="4099" max="4099" width="3.6640625" style="10" customWidth="1"/>
    <col min="4100" max="4101" width="8" style="10" customWidth="1"/>
    <col min="4102" max="4102" width="10.109375" style="10" bestFit="1" customWidth="1"/>
    <col min="4103" max="4103" width="9.109375" style="10" customWidth="1"/>
    <col min="4104" max="4104" width="8.33203125" style="10" customWidth="1"/>
    <col min="4105" max="4105" width="8.109375" style="10" customWidth="1"/>
    <col min="4106" max="4106" width="7.88671875" style="10" customWidth="1"/>
    <col min="4107" max="4108" width="8" style="10" customWidth="1"/>
    <col min="4109" max="4109" width="8.5546875" style="10" customWidth="1"/>
    <col min="4110" max="4110" width="9" style="10" customWidth="1"/>
    <col min="4111" max="4111" width="8.109375" style="10" customWidth="1"/>
    <col min="4112" max="4352" width="15.6640625" style="10"/>
    <col min="4353" max="4353" width="29.33203125" style="10" customWidth="1"/>
    <col min="4354" max="4354" width="6.44140625" style="10" customWidth="1"/>
    <col min="4355" max="4355" width="3.6640625" style="10" customWidth="1"/>
    <col min="4356" max="4357" width="8" style="10" customWidth="1"/>
    <col min="4358" max="4358" width="10.109375" style="10" bestFit="1" customWidth="1"/>
    <col min="4359" max="4359" width="9.109375" style="10" customWidth="1"/>
    <col min="4360" max="4360" width="8.33203125" style="10" customWidth="1"/>
    <col min="4361" max="4361" width="8.109375" style="10" customWidth="1"/>
    <col min="4362" max="4362" width="7.88671875" style="10" customWidth="1"/>
    <col min="4363" max="4364" width="8" style="10" customWidth="1"/>
    <col min="4365" max="4365" width="8.5546875" style="10" customWidth="1"/>
    <col min="4366" max="4366" width="9" style="10" customWidth="1"/>
    <col min="4367" max="4367" width="8.109375" style="10" customWidth="1"/>
    <col min="4368" max="4608" width="15.6640625" style="10"/>
    <col min="4609" max="4609" width="29.33203125" style="10" customWidth="1"/>
    <col min="4610" max="4610" width="6.44140625" style="10" customWidth="1"/>
    <col min="4611" max="4611" width="3.6640625" style="10" customWidth="1"/>
    <col min="4612" max="4613" width="8" style="10" customWidth="1"/>
    <col min="4614" max="4614" width="10.109375" style="10" bestFit="1" customWidth="1"/>
    <col min="4615" max="4615" width="9.109375" style="10" customWidth="1"/>
    <col min="4616" max="4616" width="8.33203125" style="10" customWidth="1"/>
    <col min="4617" max="4617" width="8.109375" style="10" customWidth="1"/>
    <col min="4618" max="4618" width="7.88671875" style="10" customWidth="1"/>
    <col min="4619" max="4620" width="8" style="10" customWidth="1"/>
    <col min="4621" max="4621" width="8.5546875" style="10" customWidth="1"/>
    <col min="4622" max="4622" width="9" style="10" customWidth="1"/>
    <col min="4623" max="4623" width="8.109375" style="10" customWidth="1"/>
    <col min="4624" max="4864" width="15.6640625" style="10"/>
    <col min="4865" max="4865" width="29.33203125" style="10" customWidth="1"/>
    <col min="4866" max="4866" width="6.44140625" style="10" customWidth="1"/>
    <col min="4867" max="4867" width="3.6640625" style="10" customWidth="1"/>
    <col min="4868" max="4869" width="8" style="10" customWidth="1"/>
    <col min="4870" max="4870" width="10.109375" style="10" bestFit="1" customWidth="1"/>
    <col min="4871" max="4871" width="9.109375" style="10" customWidth="1"/>
    <col min="4872" max="4872" width="8.33203125" style="10" customWidth="1"/>
    <col min="4873" max="4873" width="8.109375" style="10" customWidth="1"/>
    <col min="4874" max="4874" width="7.88671875" style="10" customWidth="1"/>
    <col min="4875" max="4876" width="8" style="10" customWidth="1"/>
    <col min="4877" max="4877" width="8.5546875" style="10" customWidth="1"/>
    <col min="4878" max="4878" width="9" style="10" customWidth="1"/>
    <col min="4879" max="4879" width="8.109375" style="10" customWidth="1"/>
    <col min="4880" max="5120" width="15.6640625" style="10"/>
    <col min="5121" max="5121" width="29.33203125" style="10" customWidth="1"/>
    <col min="5122" max="5122" width="6.44140625" style="10" customWidth="1"/>
    <col min="5123" max="5123" width="3.6640625" style="10" customWidth="1"/>
    <col min="5124" max="5125" width="8" style="10" customWidth="1"/>
    <col min="5126" max="5126" width="10.109375" style="10" bestFit="1" customWidth="1"/>
    <col min="5127" max="5127" width="9.109375" style="10" customWidth="1"/>
    <col min="5128" max="5128" width="8.33203125" style="10" customWidth="1"/>
    <col min="5129" max="5129" width="8.109375" style="10" customWidth="1"/>
    <col min="5130" max="5130" width="7.88671875" style="10" customWidth="1"/>
    <col min="5131" max="5132" width="8" style="10" customWidth="1"/>
    <col min="5133" max="5133" width="8.5546875" style="10" customWidth="1"/>
    <col min="5134" max="5134" width="9" style="10" customWidth="1"/>
    <col min="5135" max="5135" width="8.109375" style="10" customWidth="1"/>
    <col min="5136" max="5376" width="15.6640625" style="10"/>
    <col min="5377" max="5377" width="29.33203125" style="10" customWidth="1"/>
    <col min="5378" max="5378" width="6.44140625" style="10" customWidth="1"/>
    <col min="5379" max="5379" width="3.6640625" style="10" customWidth="1"/>
    <col min="5380" max="5381" width="8" style="10" customWidth="1"/>
    <col min="5382" max="5382" width="10.109375" style="10" bestFit="1" customWidth="1"/>
    <col min="5383" max="5383" width="9.109375" style="10" customWidth="1"/>
    <col min="5384" max="5384" width="8.33203125" style="10" customWidth="1"/>
    <col min="5385" max="5385" width="8.109375" style="10" customWidth="1"/>
    <col min="5386" max="5386" width="7.88671875" style="10" customWidth="1"/>
    <col min="5387" max="5388" width="8" style="10" customWidth="1"/>
    <col min="5389" max="5389" width="8.5546875" style="10" customWidth="1"/>
    <col min="5390" max="5390" width="9" style="10" customWidth="1"/>
    <col min="5391" max="5391" width="8.109375" style="10" customWidth="1"/>
    <col min="5392" max="5632" width="15.6640625" style="10"/>
    <col min="5633" max="5633" width="29.33203125" style="10" customWidth="1"/>
    <col min="5634" max="5634" width="6.44140625" style="10" customWidth="1"/>
    <col min="5635" max="5635" width="3.6640625" style="10" customWidth="1"/>
    <col min="5636" max="5637" width="8" style="10" customWidth="1"/>
    <col min="5638" max="5638" width="10.109375" style="10" bestFit="1" customWidth="1"/>
    <col min="5639" max="5639" width="9.109375" style="10" customWidth="1"/>
    <col min="5640" max="5640" width="8.33203125" style="10" customWidth="1"/>
    <col min="5641" max="5641" width="8.109375" style="10" customWidth="1"/>
    <col min="5642" max="5642" width="7.88671875" style="10" customWidth="1"/>
    <col min="5643" max="5644" width="8" style="10" customWidth="1"/>
    <col min="5645" max="5645" width="8.5546875" style="10" customWidth="1"/>
    <col min="5646" max="5646" width="9" style="10" customWidth="1"/>
    <col min="5647" max="5647" width="8.109375" style="10" customWidth="1"/>
    <col min="5648" max="5888" width="15.6640625" style="10"/>
    <col min="5889" max="5889" width="29.33203125" style="10" customWidth="1"/>
    <col min="5890" max="5890" width="6.44140625" style="10" customWidth="1"/>
    <col min="5891" max="5891" width="3.6640625" style="10" customWidth="1"/>
    <col min="5892" max="5893" width="8" style="10" customWidth="1"/>
    <col min="5894" max="5894" width="10.109375" style="10" bestFit="1" customWidth="1"/>
    <col min="5895" max="5895" width="9.109375" style="10" customWidth="1"/>
    <col min="5896" max="5896" width="8.33203125" style="10" customWidth="1"/>
    <col min="5897" max="5897" width="8.109375" style="10" customWidth="1"/>
    <col min="5898" max="5898" width="7.88671875" style="10" customWidth="1"/>
    <col min="5899" max="5900" width="8" style="10" customWidth="1"/>
    <col min="5901" max="5901" width="8.5546875" style="10" customWidth="1"/>
    <col min="5902" max="5902" width="9" style="10" customWidth="1"/>
    <col min="5903" max="5903" width="8.109375" style="10" customWidth="1"/>
    <col min="5904" max="6144" width="15.6640625" style="10"/>
    <col min="6145" max="6145" width="29.33203125" style="10" customWidth="1"/>
    <col min="6146" max="6146" width="6.44140625" style="10" customWidth="1"/>
    <col min="6147" max="6147" width="3.6640625" style="10" customWidth="1"/>
    <col min="6148" max="6149" width="8" style="10" customWidth="1"/>
    <col min="6150" max="6150" width="10.109375" style="10" bestFit="1" customWidth="1"/>
    <col min="6151" max="6151" width="9.109375" style="10" customWidth="1"/>
    <col min="6152" max="6152" width="8.33203125" style="10" customWidth="1"/>
    <col min="6153" max="6153" width="8.109375" style="10" customWidth="1"/>
    <col min="6154" max="6154" width="7.88671875" style="10" customWidth="1"/>
    <col min="6155" max="6156" width="8" style="10" customWidth="1"/>
    <col min="6157" max="6157" width="8.5546875" style="10" customWidth="1"/>
    <col min="6158" max="6158" width="9" style="10" customWidth="1"/>
    <col min="6159" max="6159" width="8.109375" style="10" customWidth="1"/>
    <col min="6160" max="6400" width="15.6640625" style="10"/>
    <col min="6401" max="6401" width="29.33203125" style="10" customWidth="1"/>
    <col min="6402" max="6402" width="6.44140625" style="10" customWidth="1"/>
    <col min="6403" max="6403" width="3.6640625" style="10" customWidth="1"/>
    <col min="6404" max="6405" width="8" style="10" customWidth="1"/>
    <col min="6406" max="6406" width="10.109375" style="10" bestFit="1" customWidth="1"/>
    <col min="6407" max="6407" width="9.109375" style="10" customWidth="1"/>
    <col min="6408" max="6408" width="8.33203125" style="10" customWidth="1"/>
    <col min="6409" max="6409" width="8.109375" style="10" customWidth="1"/>
    <col min="6410" max="6410" width="7.88671875" style="10" customWidth="1"/>
    <col min="6411" max="6412" width="8" style="10" customWidth="1"/>
    <col min="6413" max="6413" width="8.5546875" style="10" customWidth="1"/>
    <col min="6414" max="6414" width="9" style="10" customWidth="1"/>
    <col min="6415" max="6415" width="8.109375" style="10" customWidth="1"/>
    <col min="6416" max="6656" width="15.6640625" style="10"/>
    <col min="6657" max="6657" width="29.33203125" style="10" customWidth="1"/>
    <col min="6658" max="6658" width="6.44140625" style="10" customWidth="1"/>
    <col min="6659" max="6659" width="3.6640625" style="10" customWidth="1"/>
    <col min="6660" max="6661" width="8" style="10" customWidth="1"/>
    <col min="6662" max="6662" width="10.109375" style="10" bestFit="1" customWidth="1"/>
    <col min="6663" max="6663" width="9.109375" style="10" customWidth="1"/>
    <col min="6664" max="6664" width="8.33203125" style="10" customWidth="1"/>
    <col min="6665" max="6665" width="8.109375" style="10" customWidth="1"/>
    <col min="6666" max="6666" width="7.88671875" style="10" customWidth="1"/>
    <col min="6667" max="6668" width="8" style="10" customWidth="1"/>
    <col min="6669" max="6669" width="8.5546875" style="10" customWidth="1"/>
    <col min="6670" max="6670" width="9" style="10" customWidth="1"/>
    <col min="6671" max="6671" width="8.109375" style="10" customWidth="1"/>
    <col min="6672" max="6912" width="15.6640625" style="10"/>
    <col min="6913" max="6913" width="29.33203125" style="10" customWidth="1"/>
    <col min="6914" max="6914" width="6.44140625" style="10" customWidth="1"/>
    <col min="6915" max="6915" width="3.6640625" style="10" customWidth="1"/>
    <col min="6916" max="6917" width="8" style="10" customWidth="1"/>
    <col min="6918" max="6918" width="10.109375" style="10" bestFit="1" customWidth="1"/>
    <col min="6919" max="6919" width="9.109375" style="10" customWidth="1"/>
    <col min="6920" max="6920" width="8.33203125" style="10" customWidth="1"/>
    <col min="6921" max="6921" width="8.109375" style="10" customWidth="1"/>
    <col min="6922" max="6922" width="7.88671875" style="10" customWidth="1"/>
    <col min="6923" max="6924" width="8" style="10" customWidth="1"/>
    <col min="6925" max="6925" width="8.5546875" style="10" customWidth="1"/>
    <col min="6926" max="6926" width="9" style="10" customWidth="1"/>
    <col min="6927" max="6927" width="8.109375" style="10" customWidth="1"/>
    <col min="6928" max="7168" width="15.6640625" style="10"/>
    <col min="7169" max="7169" width="29.33203125" style="10" customWidth="1"/>
    <col min="7170" max="7170" width="6.44140625" style="10" customWidth="1"/>
    <col min="7171" max="7171" width="3.6640625" style="10" customWidth="1"/>
    <col min="7172" max="7173" width="8" style="10" customWidth="1"/>
    <col min="7174" max="7174" width="10.109375" style="10" bestFit="1" customWidth="1"/>
    <col min="7175" max="7175" width="9.109375" style="10" customWidth="1"/>
    <col min="7176" max="7176" width="8.33203125" style="10" customWidth="1"/>
    <col min="7177" max="7177" width="8.109375" style="10" customWidth="1"/>
    <col min="7178" max="7178" width="7.88671875" style="10" customWidth="1"/>
    <col min="7179" max="7180" width="8" style="10" customWidth="1"/>
    <col min="7181" max="7181" width="8.5546875" style="10" customWidth="1"/>
    <col min="7182" max="7182" width="9" style="10" customWidth="1"/>
    <col min="7183" max="7183" width="8.109375" style="10" customWidth="1"/>
    <col min="7184" max="7424" width="15.6640625" style="10"/>
    <col min="7425" max="7425" width="29.33203125" style="10" customWidth="1"/>
    <col min="7426" max="7426" width="6.44140625" style="10" customWidth="1"/>
    <col min="7427" max="7427" width="3.6640625" style="10" customWidth="1"/>
    <col min="7428" max="7429" width="8" style="10" customWidth="1"/>
    <col min="7430" max="7430" width="10.109375" style="10" bestFit="1" customWidth="1"/>
    <col min="7431" max="7431" width="9.109375" style="10" customWidth="1"/>
    <col min="7432" max="7432" width="8.33203125" style="10" customWidth="1"/>
    <col min="7433" max="7433" width="8.109375" style="10" customWidth="1"/>
    <col min="7434" max="7434" width="7.88671875" style="10" customWidth="1"/>
    <col min="7435" max="7436" width="8" style="10" customWidth="1"/>
    <col min="7437" max="7437" width="8.5546875" style="10" customWidth="1"/>
    <col min="7438" max="7438" width="9" style="10" customWidth="1"/>
    <col min="7439" max="7439" width="8.109375" style="10" customWidth="1"/>
    <col min="7440" max="7680" width="15.6640625" style="10"/>
    <col min="7681" max="7681" width="29.33203125" style="10" customWidth="1"/>
    <col min="7682" max="7682" width="6.44140625" style="10" customWidth="1"/>
    <col min="7683" max="7683" width="3.6640625" style="10" customWidth="1"/>
    <col min="7684" max="7685" width="8" style="10" customWidth="1"/>
    <col min="7686" max="7686" width="10.109375" style="10" bestFit="1" customWidth="1"/>
    <col min="7687" max="7687" width="9.109375" style="10" customWidth="1"/>
    <col min="7688" max="7688" width="8.33203125" style="10" customWidth="1"/>
    <col min="7689" max="7689" width="8.109375" style="10" customWidth="1"/>
    <col min="7690" max="7690" width="7.88671875" style="10" customWidth="1"/>
    <col min="7691" max="7692" width="8" style="10" customWidth="1"/>
    <col min="7693" max="7693" width="8.5546875" style="10" customWidth="1"/>
    <col min="7694" max="7694" width="9" style="10" customWidth="1"/>
    <col min="7695" max="7695" width="8.109375" style="10" customWidth="1"/>
    <col min="7696" max="7936" width="15.6640625" style="10"/>
    <col min="7937" max="7937" width="29.33203125" style="10" customWidth="1"/>
    <col min="7938" max="7938" width="6.44140625" style="10" customWidth="1"/>
    <col min="7939" max="7939" width="3.6640625" style="10" customWidth="1"/>
    <col min="7940" max="7941" width="8" style="10" customWidth="1"/>
    <col min="7942" max="7942" width="10.109375" style="10" bestFit="1" customWidth="1"/>
    <col min="7943" max="7943" width="9.109375" style="10" customWidth="1"/>
    <col min="7944" max="7944" width="8.33203125" style="10" customWidth="1"/>
    <col min="7945" max="7945" width="8.109375" style="10" customWidth="1"/>
    <col min="7946" max="7946" width="7.88671875" style="10" customWidth="1"/>
    <col min="7947" max="7948" width="8" style="10" customWidth="1"/>
    <col min="7949" max="7949" width="8.5546875" style="10" customWidth="1"/>
    <col min="7950" max="7950" width="9" style="10" customWidth="1"/>
    <col min="7951" max="7951" width="8.109375" style="10" customWidth="1"/>
    <col min="7952" max="8192" width="15.6640625" style="10"/>
    <col min="8193" max="8193" width="29.33203125" style="10" customWidth="1"/>
    <col min="8194" max="8194" width="6.44140625" style="10" customWidth="1"/>
    <col min="8195" max="8195" width="3.6640625" style="10" customWidth="1"/>
    <col min="8196" max="8197" width="8" style="10" customWidth="1"/>
    <col min="8198" max="8198" width="10.109375" style="10" bestFit="1" customWidth="1"/>
    <col min="8199" max="8199" width="9.109375" style="10" customWidth="1"/>
    <col min="8200" max="8200" width="8.33203125" style="10" customWidth="1"/>
    <col min="8201" max="8201" width="8.109375" style="10" customWidth="1"/>
    <col min="8202" max="8202" width="7.88671875" style="10" customWidth="1"/>
    <col min="8203" max="8204" width="8" style="10" customWidth="1"/>
    <col min="8205" max="8205" width="8.5546875" style="10" customWidth="1"/>
    <col min="8206" max="8206" width="9" style="10" customWidth="1"/>
    <col min="8207" max="8207" width="8.109375" style="10" customWidth="1"/>
    <col min="8208" max="8448" width="15.6640625" style="10"/>
    <col min="8449" max="8449" width="29.33203125" style="10" customWidth="1"/>
    <col min="8450" max="8450" width="6.44140625" style="10" customWidth="1"/>
    <col min="8451" max="8451" width="3.6640625" style="10" customWidth="1"/>
    <col min="8452" max="8453" width="8" style="10" customWidth="1"/>
    <col min="8454" max="8454" width="10.109375" style="10" bestFit="1" customWidth="1"/>
    <col min="8455" max="8455" width="9.109375" style="10" customWidth="1"/>
    <col min="8456" max="8456" width="8.33203125" style="10" customWidth="1"/>
    <col min="8457" max="8457" width="8.109375" style="10" customWidth="1"/>
    <col min="8458" max="8458" width="7.88671875" style="10" customWidth="1"/>
    <col min="8459" max="8460" width="8" style="10" customWidth="1"/>
    <col min="8461" max="8461" width="8.5546875" style="10" customWidth="1"/>
    <col min="8462" max="8462" width="9" style="10" customWidth="1"/>
    <col min="8463" max="8463" width="8.109375" style="10" customWidth="1"/>
    <col min="8464" max="8704" width="15.6640625" style="10"/>
    <col min="8705" max="8705" width="29.33203125" style="10" customWidth="1"/>
    <col min="8706" max="8706" width="6.44140625" style="10" customWidth="1"/>
    <col min="8707" max="8707" width="3.6640625" style="10" customWidth="1"/>
    <col min="8708" max="8709" width="8" style="10" customWidth="1"/>
    <col min="8710" max="8710" width="10.109375" style="10" bestFit="1" customWidth="1"/>
    <col min="8711" max="8711" width="9.109375" style="10" customWidth="1"/>
    <col min="8712" max="8712" width="8.33203125" style="10" customWidth="1"/>
    <col min="8713" max="8713" width="8.109375" style="10" customWidth="1"/>
    <col min="8714" max="8714" width="7.88671875" style="10" customWidth="1"/>
    <col min="8715" max="8716" width="8" style="10" customWidth="1"/>
    <col min="8717" max="8717" width="8.5546875" style="10" customWidth="1"/>
    <col min="8718" max="8718" width="9" style="10" customWidth="1"/>
    <col min="8719" max="8719" width="8.109375" style="10" customWidth="1"/>
    <col min="8720" max="8960" width="15.6640625" style="10"/>
    <col min="8961" max="8961" width="29.33203125" style="10" customWidth="1"/>
    <col min="8962" max="8962" width="6.44140625" style="10" customWidth="1"/>
    <col min="8963" max="8963" width="3.6640625" style="10" customWidth="1"/>
    <col min="8964" max="8965" width="8" style="10" customWidth="1"/>
    <col min="8966" max="8966" width="10.109375" style="10" bestFit="1" customWidth="1"/>
    <col min="8967" max="8967" width="9.109375" style="10" customWidth="1"/>
    <col min="8968" max="8968" width="8.33203125" style="10" customWidth="1"/>
    <col min="8969" max="8969" width="8.109375" style="10" customWidth="1"/>
    <col min="8970" max="8970" width="7.88671875" style="10" customWidth="1"/>
    <col min="8971" max="8972" width="8" style="10" customWidth="1"/>
    <col min="8973" max="8973" width="8.5546875" style="10" customWidth="1"/>
    <col min="8974" max="8974" width="9" style="10" customWidth="1"/>
    <col min="8975" max="8975" width="8.109375" style="10" customWidth="1"/>
    <col min="8976" max="9216" width="15.6640625" style="10"/>
    <col min="9217" max="9217" width="29.33203125" style="10" customWidth="1"/>
    <col min="9218" max="9218" width="6.44140625" style="10" customWidth="1"/>
    <col min="9219" max="9219" width="3.6640625" style="10" customWidth="1"/>
    <col min="9220" max="9221" width="8" style="10" customWidth="1"/>
    <col min="9222" max="9222" width="10.109375" style="10" bestFit="1" customWidth="1"/>
    <col min="9223" max="9223" width="9.109375" style="10" customWidth="1"/>
    <col min="9224" max="9224" width="8.33203125" style="10" customWidth="1"/>
    <col min="9225" max="9225" width="8.109375" style="10" customWidth="1"/>
    <col min="9226" max="9226" width="7.88671875" style="10" customWidth="1"/>
    <col min="9227" max="9228" width="8" style="10" customWidth="1"/>
    <col min="9229" max="9229" width="8.5546875" style="10" customWidth="1"/>
    <col min="9230" max="9230" width="9" style="10" customWidth="1"/>
    <col min="9231" max="9231" width="8.109375" style="10" customWidth="1"/>
    <col min="9232" max="9472" width="15.6640625" style="10"/>
    <col min="9473" max="9473" width="29.33203125" style="10" customWidth="1"/>
    <col min="9474" max="9474" width="6.44140625" style="10" customWidth="1"/>
    <col min="9475" max="9475" width="3.6640625" style="10" customWidth="1"/>
    <col min="9476" max="9477" width="8" style="10" customWidth="1"/>
    <col min="9478" max="9478" width="10.109375" style="10" bestFit="1" customWidth="1"/>
    <col min="9479" max="9479" width="9.109375" style="10" customWidth="1"/>
    <col min="9480" max="9480" width="8.33203125" style="10" customWidth="1"/>
    <col min="9481" max="9481" width="8.109375" style="10" customWidth="1"/>
    <col min="9482" max="9482" width="7.88671875" style="10" customWidth="1"/>
    <col min="9483" max="9484" width="8" style="10" customWidth="1"/>
    <col min="9485" max="9485" width="8.5546875" style="10" customWidth="1"/>
    <col min="9486" max="9486" width="9" style="10" customWidth="1"/>
    <col min="9487" max="9487" width="8.109375" style="10" customWidth="1"/>
    <col min="9488" max="9728" width="15.6640625" style="10"/>
    <col min="9729" max="9729" width="29.33203125" style="10" customWidth="1"/>
    <col min="9730" max="9730" width="6.44140625" style="10" customWidth="1"/>
    <col min="9731" max="9731" width="3.6640625" style="10" customWidth="1"/>
    <col min="9732" max="9733" width="8" style="10" customWidth="1"/>
    <col min="9734" max="9734" width="10.109375" style="10" bestFit="1" customWidth="1"/>
    <col min="9735" max="9735" width="9.109375" style="10" customWidth="1"/>
    <col min="9736" max="9736" width="8.33203125" style="10" customWidth="1"/>
    <col min="9737" max="9737" width="8.109375" style="10" customWidth="1"/>
    <col min="9738" max="9738" width="7.88671875" style="10" customWidth="1"/>
    <col min="9739" max="9740" width="8" style="10" customWidth="1"/>
    <col min="9741" max="9741" width="8.5546875" style="10" customWidth="1"/>
    <col min="9742" max="9742" width="9" style="10" customWidth="1"/>
    <col min="9743" max="9743" width="8.109375" style="10" customWidth="1"/>
    <col min="9744" max="9984" width="15.6640625" style="10"/>
    <col min="9985" max="9985" width="29.33203125" style="10" customWidth="1"/>
    <col min="9986" max="9986" width="6.44140625" style="10" customWidth="1"/>
    <col min="9987" max="9987" width="3.6640625" style="10" customWidth="1"/>
    <col min="9988" max="9989" width="8" style="10" customWidth="1"/>
    <col min="9990" max="9990" width="10.109375" style="10" bestFit="1" customWidth="1"/>
    <col min="9991" max="9991" width="9.109375" style="10" customWidth="1"/>
    <col min="9992" max="9992" width="8.33203125" style="10" customWidth="1"/>
    <col min="9993" max="9993" width="8.109375" style="10" customWidth="1"/>
    <col min="9994" max="9994" width="7.88671875" style="10" customWidth="1"/>
    <col min="9995" max="9996" width="8" style="10" customWidth="1"/>
    <col min="9997" max="9997" width="8.5546875" style="10" customWidth="1"/>
    <col min="9998" max="9998" width="9" style="10" customWidth="1"/>
    <col min="9999" max="9999" width="8.109375" style="10" customWidth="1"/>
    <col min="10000" max="10240" width="15.6640625" style="10"/>
    <col min="10241" max="10241" width="29.33203125" style="10" customWidth="1"/>
    <col min="10242" max="10242" width="6.44140625" style="10" customWidth="1"/>
    <col min="10243" max="10243" width="3.6640625" style="10" customWidth="1"/>
    <col min="10244" max="10245" width="8" style="10" customWidth="1"/>
    <col min="10246" max="10246" width="10.109375" style="10" bestFit="1" customWidth="1"/>
    <col min="10247" max="10247" width="9.109375" style="10" customWidth="1"/>
    <col min="10248" max="10248" width="8.33203125" style="10" customWidth="1"/>
    <col min="10249" max="10249" width="8.109375" style="10" customWidth="1"/>
    <col min="10250" max="10250" width="7.88671875" style="10" customWidth="1"/>
    <col min="10251" max="10252" width="8" style="10" customWidth="1"/>
    <col min="10253" max="10253" width="8.5546875" style="10" customWidth="1"/>
    <col min="10254" max="10254" width="9" style="10" customWidth="1"/>
    <col min="10255" max="10255" width="8.109375" style="10" customWidth="1"/>
    <col min="10256" max="10496" width="15.6640625" style="10"/>
    <col min="10497" max="10497" width="29.33203125" style="10" customWidth="1"/>
    <col min="10498" max="10498" width="6.44140625" style="10" customWidth="1"/>
    <col min="10499" max="10499" width="3.6640625" style="10" customWidth="1"/>
    <col min="10500" max="10501" width="8" style="10" customWidth="1"/>
    <col min="10502" max="10502" width="10.109375" style="10" bestFit="1" customWidth="1"/>
    <col min="10503" max="10503" width="9.109375" style="10" customWidth="1"/>
    <col min="10504" max="10504" width="8.33203125" style="10" customWidth="1"/>
    <col min="10505" max="10505" width="8.109375" style="10" customWidth="1"/>
    <col min="10506" max="10506" width="7.88671875" style="10" customWidth="1"/>
    <col min="10507" max="10508" width="8" style="10" customWidth="1"/>
    <col min="10509" max="10509" width="8.5546875" style="10" customWidth="1"/>
    <col min="10510" max="10510" width="9" style="10" customWidth="1"/>
    <col min="10511" max="10511" width="8.109375" style="10" customWidth="1"/>
    <col min="10512" max="10752" width="15.6640625" style="10"/>
    <col min="10753" max="10753" width="29.33203125" style="10" customWidth="1"/>
    <col min="10754" max="10754" width="6.44140625" style="10" customWidth="1"/>
    <col min="10755" max="10755" width="3.6640625" style="10" customWidth="1"/>
    <col min="10756" max="10757" width="8" style="10" customWidth="1"/>
    <col min="10758" max="10758" width="10.109375" style="10" bestFit="1" customWidth="1"/>
    <col min="10759" max="10759" width="9.109375" style="10" customWidth="1"/>
    <col min="10760" max="10760" width="8.33203125" style="10" customWidth="1"/>
    <col min="10761" max="10761" width="8.109375" style="10" customWidth="1"/>
    <col min="10762" max="10762" width="7.88671875" style="10" customWidth="1"/>
    <col min="10763" max="10764" width="8" style="10" customWidth="1"/>
    <col min="10765" max="10765" width="8.5546875" style="10" customWidth="1"/>
    <col min="10766" max="10766" width="9" style="10" customWidth="1"/>
    <col min="10767" max="10767" width="8.109375" style="10" customWidth="1"/>
    <col min="10768" max="11008" width="15.6640625" style="10"/>
    <col min="11009" max="11009" width="29.33203125" style="10" customWidth="1"/>
    <col min="11010" max="11010" width="6.44140625" style="10" customWidth="1"/>
    <col min="11011" max="11011" width="3.6640625" style="10" customWidth="1"/>
    <col min="11012" max="11013" width="8" style="10" customWidth="1"/>
    <col min="11014" max="11014" width="10.109375" style="10" bestFit="1" customWidth="1"/>
    <col min="11015" max="11015" width="9.109375" style="10" customWidth="1"/>
    <col min="11016" max="11016" width="8.33203125" style="10" customWidth="1"/>
    <col min="11017" max="11017" width="8.109375" style="10" customWidth="1"/>
    <col min="11018" max="11018" width="7.88671875" style="10" customWidth="1"/>
    <col min="11019" max="11020" width="8" style="10" customWidth="1"/>
    <col min="11021" max="11021" width="8.5546875" style="10" customWidth="1"/>
    <col min="11022" max="11022" width="9" style="10" customWidth="1"/>
    <col min="11023" max="11023" width="8.109375" style="10" customWidth="1"/>
    <col min="11024" max="11264" width="15.6640625" style="10"/>
    <col min="11265" max="11265" width="29.33203125" style="10" customWidth="1"/>
    <col min="11266" max="11266" width="6.44140625" style="10" customWidth="1"/>
    <col min="11267" max="11267" width="3.6640625" style="10" customWidth="1"/>
    <col min="11268" max="11269" width="8" style="10" customWidth="1"/>
    <col min="11270" max="11270" width="10.109375" style="10" bestFit="1" customWidth="1"/>
    <col min="11271" max="11271" width="9.109375" style="10" customWidth="1"/>
    <col min="11272" max="11272" width="8.33203125" style="10" customWidth="1"/>
    <col min="11273" max="11273" width="8.109375" style="10" customWidth="1"/>
    <col min="11274" max="11274" width="7.88671875" style="10" customWidth="1"/>
    <col min="11275" max="11276" width="8" style="10" customWidth="1"/>
    <col min="11277" max="11277" width="8.5546875" style="10" customWidth="1"/>
    <col min="11278" max="11278" width="9" style="10" customWidth="1"/>
    <col min="11279" max="11279" width="8.109375" style="10" customWidth="1"/>
    <col min="11280" max="11520" width="15.6640625" style="10"/>
    <col min="11521" max="11521" width="29.33203125" style="10" customWidth="1"/>
    <col min="11522" max="11522" width="6.44140625" style="10" customWidth="1"/>
    <col min="11523" max="11523" width="3.6640625" style="10" customWidth="1"/>
    <col min="11524" max="11525" width="8" style="10" customWidth="1"/>
    <col min="11526" max="11526" width="10.109375" style="10" bestFit="1" customWidth="1"/>
    <col min="11527" max="11527" width="9.109375" style="10" customWidth="1"/>
    <col min="11528" max="11528" width="8.33203125" style="10" customWidth="1"/>
    <col min="11529" max="11529" width="8.109375" style="10" customWidth="1"/>
    <col min="11530" max="11530" width="7.88671875" style="10" customWidth="1"/>
    <col min="11531" max="11532" width="8" style="10" customWidth="1"/>
    <col min="11533" max="11533" width="8.5546875" style="10" customWidth="1"/>
    <col min="11534" max="11534" width="9" style="10" customWidth="1"/>
    <col min="11535" max="11535" width="8.109375" style="10" customWidth="1"/>
    <col min="11536" max="11776" width="15.6640625" style="10"/>
    <col min="11777" max="11777" width="29.33203125" style="10" customWidth="1"/>
    <col min="11778" max="11778" width="6.44140625" style="10" customWidth="1"/>
    <col min="11779" max="11779" width="3.6640625" style="10" customWidth="1"/>
    <col min="11780" max="11781" width="8" style="10" customWidth="1"/>
    <col min="11782" max="11782" width="10.109375" style="10" bestFit="1" customWidth="1"/>
    <col min="11783" max="11783" width="9.109375" style="10" customWidth="1"/>
    <col min="11784" max="11784" width="8.33203125" style="10" customWidth="1"/>
    <col min="11785" max="11785" width="8.109375" style="10" customWidth="1"/>
    <col min="11786" max="11786" width="7.88671875" style="10" customWidth="1"/>
    <col min="11787" max="11788" width="8" style="10" customWidth="1"/>
    <col min="11789" max="11789" width="8.5546875" style="10" customWidth="1"/>
    <col min="11790" max="11790" width="9" style="10" customWidth="1"/>
    <col min="11791" max="11791" width="8.109375" style="10" customWidth="1"/>
    <col min="11792" max="12032" width="15.6640625" style="10"/>
    <col min="12033" max="12033" width="29.33203125" style="10" customWidth="1"/>
    <col min="12034" max="12034" width="6.44140625" style="10" customWidth="1"/>
    <col min="12035" max="12035" width="3.6640625" style="10" customWidth="1"/>
    <col min="12036" max="12037" width="8" style="10" customWidth="1"/>
    <col min="12038" max="12038" width="10.109375" style="10" bestFit="1" customWidth="1"/>
    <col min="12039" max="12039" width="9.109375" style="10" customWidth="1"/>
    <col min="12040" max="12040" width="8.33203125" style="10" customWidth="1"/>
    <col min="12041" max="12041" width="8.109375" style="10" customWidth="1"/>
    <col min="12042" max="12042" width="7.88671875" style="10" customWidth="1"/>
    <col min="12043" max="12044" width="8" style="10" customWidth="1"/>
    <col min="12045" max="12045" width="8.5546875" style="10" customWidth="1"/>
    <col min="12046" max="12046" width="9" style="10" customWidth="1"/>
    <col min="12047" max="12047" width="8.109375" style="10" customWidth="1"/>
    <col min="12048" max="12288" width="15.6640625" style="10"/>
    <col min="12289" max="12289" width="29.33203125" style="10" customWidth="1"/>
    <col min="12290" max="12290" width="6.44140625" style="10" customWidth="1"/>
    <col min="12291" max="12291" width="3.6640625" style="10" customWidth="1"/>
    <col min="12292" max="12293" width="8" style="10" customWidth="1"/>
    <col min="12294" max="12294" width="10.109375" style="10" bestFit="1" customWidth="1"/>
    <col min="12295" max="12295" width="9.109375" style="10" customWidth="1"/>
    <col min="12296" max="12296" width="8.33203125" style="10" customWidth="1"/>
    <col min="12297" max="12297" width="8.109375" style="10" customWidth="1"/>
    <col min="12298" max="12298" width="7.88671875" style="10" customWidth="1"/>
    <col min="12299" max="12300" width="8" style="10" customWidth="1"/>
    <col min="12301" max="12301" width="8.5546875" style="10" customWidth="1"/>
    <col min="12302" max="12302" width="9" style="10" customWidth="1"/>
    <col min="12303" max="12303" width="8.109375" style="10" customWidth="1"/>
    <col min="12304" max="12544" width="15.6640625" style="10"/>
    <col min="12545" max="12545" width="29.33203125" style="10" customWidth="1"/>
    <col min="12546" max="12546" width="6.44140625" style="10" customWidth="1"/>
    <col min="12547" max="12547" width="3.6640625" style="10" customWidth="1"/>
    <col min="12548" max="12549" width="8" style="10" customWidth="1"/>
    <col min="12550" max="12550" width="10.109375" style="10" bestFit="1" customWidth="1"/>
    <col min="12551" max="12551" width="9.109375" style="10" customWidth="1"/>
    <col min="12552" max="12552" width="8.33203125" style="10" customWidth="1"/>
    <col min="12553" max="12553" width="8.109375" style="10" customWidth="1"/>
    <col min="12554" max="12554" width="7.88671875" style="10" customWidth="1"/>
    <col min="12555" max="12556" width="8" style="10" customWidth="1"/>
    <col min="12557" max="12557" width="8.5546875" style="10" customWidth="1"/>
    <col min="12558" max="12558" width="9" style="10" customWidth="1"/>
    <col min="12559" max="12559" width="8.109375" style="10" customWidth="1"/>
    <col min="12560" max="12800" width="15.6640625" style="10"/>
    <col min="12801" max="12801" width="29.33203125" style="10" customWidth="1"/>
    <col min="12802" max="12802" width="6.44140625" style="10" customWidth="1"/>
    <col min="12803" max="12803" width="3.6640625" style="10" customWidth="1"/>
    <col min="12804" max="12805" width="8" style="10" customWidth="1"/>
    <col min="12806" max="12806" width="10.109375" style="10" bestFit="1" customWidth="1"/>
    <col min="12807" max="12807" width="9.109375" style="10" customWidth="1"/>
    <col min="12808" max="12808" width="8.33203125" style="10" customWidth="1"/>
    <col min="12809" max="12809" width="8.109375" style="10" customWidth="1"/>
    <col min="12810" max="12810" width="7.88671875" style="10" customWidth="1"/>
    <col min="12811" max="12812" width="8" style="10" customWidth="1"/>
    <col min="12813" max="12813" width="8.5546875" style="10" customWidth="1"/>
    <col min="12814" max="12814" width="9" style="10" customWidth="1"/>
    <col min="12815" max="12815" width="8.109375" style="10" customWidth="1"/>
    <col min="12816" max="13056" width="15.6640625" style="10"/>
    <col min="13057" max="13057" width="29.33203125" style="10" customWidth="1"/>
    <col min="13058" max="13058" width="6.44140625" style="10" customWidth="1"/>
    <col min="13059" max="13059" width="3.6640625" style="10" customWidth="1"/>
    <col min="13060" max="13061" width="8" style="10" customWidth="1"/>
    <col min="13062" max="13062" width="10.109375" style="10" bestFit="1" customWidth="1"/>
    <col min="13063" max="13063" width="9.109375" style="10" customWidth="1"/>
    <col min="13064" max="13064" width="8.33203125" style="10" customWidth="1"/>
    <col min="13065" max="13065" width="8.109375" style="10" customWidth="1"/>
    <col min="13066" max="13066" width="7.88671875" style="10" customWidth="1"/>
    <col min="13067" max="13068" width="8" style="10" customWidth="1"/>
    <col min="13069" max="13069" width="8.5546875" style="10" customWidth="1"/>
    <col min="13070" max="13070" width="9" style="10" customWidth="1"/>
    <col min="13071" max="13071" width="8.109375" style="10" customWidth="1"/>
    <col min="13072" max="13312" width="15.6640625" style="10"/>
    <col min="13313" max="13313" width="29.33203125" style="10" customWidth="1"/>
    <col min="13314" max="13314" width="6.44140625" style="10" customWidth="1"/>
    <col min="13315" max="13315" width="3.6640625" style="10" customWidth="1"/>
    <col min="13316" max="13317" width="8" style="10" customWidth="1"/>
    <col min="13318" max="13318" width="10.109375" style="10" bestFit="1" customWidth="1"/>
    <col min="13319" max="13319" width="9.109375" style="10" customWidth="1"/>
    <col min="13320" max="13320" width="8.33203125" style="10" customWidth="1"/>
    <col min="13321" max="13321" width="8.109375" style="10" customWidth="1"/>
    <col min="13322" max="13322" width="7.88671875" style="10" customWidth="1"/>
    <col min="13323" max="13324" width="8" style="10" customWidth="1"/>
    <col min="13325" max="13325" width="8.5546875" style="10" customWidth="1"/>
    <col min="13326" max="13326" width="9" style="10" customWidth="1"/>
    <col min="13327" max="13327" width="8.109375" style="10" customWidth="1"/>
    <col min="13328" max="13568" width="15.6640625" style="10"/>
    <col min="13569" max="13569" width="29.33203125" style="10" customWidth="1"/>
    <col min="13570" max="13570" width="6.44140625" style="10" customWidth="1"/>
    <col min="13571" max="13571" width="3.6640625" style="10" customWidth="1"/>
    <col min="13572" max="13573" width="8" style="10" customWidth="1"/>
    <col min="13574" max="13574" width="10.109375" style="10" bestFit="1" customWidth="1"/>
    <col min="13575" max="13575" width="9.109375" style="10" customWidth="1"/>
    <col min="13576" max="13576" width="8.33203125" style="10" customWidth="1"/>
    <col min="13577" max="13577" width="8.109375" style="10" customWidth="1"/>
    <col min="13578" max="13578" width="7.88671875" style="10" customWidth="1"/>
    <col min="13579" max="13580" width="8" style="10" customWidth="1"/>
    <col min="13581" max="13581" width="8.5546875" style="10" customWidth="1"/>
    <col min="13582" max="13582" width="9" style="10" customWidth="1"/>
    <col min="13583" max="13583" width="8.109375" style="10" customWidth="1"/>
    <col min="13584" max="13824" width="15.6640625" style="10"/>
    <col min="13825" max="13825" width="29.33203125" style="10" customWidth="1"/>
    <col min="13826" max="13826" width="6.44140625" style="10" customWidth="1"/>
    <col min="13827" max="13827" width="3.6640625" style="10" customWidth="1"/>
    <col min="13828" max="13829" width="8" style="10" customWidth="1"/>
    <col min="13830" max="13830" width="10.109375" style="10" bestFit="1" customWidth="1"/>
    <col min="13831" max="13831" width="9.109375" style="10" customWidth="1"/>
    <col min="13832" max="13832" width="8.33203125" style="10" customWidth="1"/>
    <col min="13833" max="13833" width="8.109375" style="10" customWidth="1"/>
    <col min="13834" max="13834" width="7.88671875" style="10" customWidth="1"/>
    <col min="13835" max="13836" width="8" style="10" customWidth="1"/>
    <col min="13837" max="13837" width="8.5546875" style="10" customWidth="1"/>
    <col min="13838" max="13838" width="9" style="10" customWidth="1"/>
    <col min="13839" max="13839" width="8.109375" style="10" customWidth="1"/>
    <col min="13840" max="14080" width="15.6640625" style="10"/>
    <col min="14081" max="14081" width="29.33203125" style="10" customWidth="1"/>
    <col min="14082" max="14082" width="6.44140625" style="10" customWidth="1"/>
    <col min="14083" max="14083" width="3.6640625" style="10" customWidth="1"/>
    <col min="14084" max="14085" width="8" style="10" customWidth="1"/>
    <col min="14086" max="14086" width="10.109375" style="10" bestFit="1" customWidth="1"/>
    <col min="14087" max="14087" width="9.109375" style="10" customWidth="1"/>
    <col min="14088" max="14088" width="8.33203125" style="10" customWidth="1"/>
    <col min="14089" max="14089" width="8.109375" style="10" customWidth="1"/>
    <col min="14090" max="14090" width="7.88671875" style="10" customWidth="1"/>
    <col min="14091" max="14092" width="8" style="10" customWidth="1"/>
    <col min="14093" max="14093" width="8.5546875" style="10" customWidth="1"/>
    <col min="14094" max="14094" width="9" style="10" customWidth="1"/>
    <col min="14095" max="14095" width="8.109375" style="10" customWidth="1"/>
    <col min="14096" max="14336" width="15.6640625" style="10"/>
    <col min="14337" max="14337" width="29.33203125" style="10" customWidth="1"/>
    <col min="14338" max="14338" width="6.44140625" style="10" customWidth="1"/>
    <col min="14339" max="14339" width="3.6640625" style="10" customWidth="1"/>
    <col min="14340" max="14341" width="8" style="10" customWidth="1"/>
    <col min="14342" max="14342" width="10.109375" style="10" bestFit="1" customWidth="1"/>
    <col min="14343" max="14343" width="9.109375" style="10" customWidth="1"/>
    <col min="14344" max="14344" width="8.33203125" style="10" customWidth="1"/>
    <col min="14345" max="14345" width="8.109375" style="10" customWidth="1"/>
    <col min="14346" max="14346" width="7.88671875" style="10" customWidth="1"/>
    <col min="14347" max="14348" width="8" style="10" customWidth="1"/>
    <col min="14349" max="14349" width="8.5546875" style="10" customWidth="1"/>
    <col min="14350" max="14350" width="9" style="10" customWidth="1"/>
    <col min="14351" max="14351" width="8.109375" style="10" customWidth="1"/>
    <col min="14352" max="14592" width="15.6640625" style="10"/>
    <col min="14593" max="14593" width="29.33203125" style="10" customWidth="1"/>
    <col min="14594" max="14594" width="6.44140625" style="10" customWidth="1"/>
    <col min="14595" max="14595" width="3.6640625" style="10" customWidth="1"/>
    <col min="14596" max="14597" width="8" style="10" customWidth="1"/>
    <col min="14598" max="14598" width="10.109375" style="10" bestFit="1" customWidth="1"/>
    <col min="14599" max="14599" width="9.109375" style="10" customWidth="1"/>
    <col min="14600" max="14600" width="8.33203125" style="10" customWidth="1"/>
    <col min="14601" max="14601" width="8.109375" style="10" customWidth="1"/>
    <col min="14602" max="14602" width="7.88671875" style="10" customWidth="1"/>
    <col min="14603" max="14604" width="8" style="10" customWidth="1"/>
    <col min="14605" max="14605" width="8.5546875" style="10" customWidth="1"/>
    <col min="14606" max="14606" width="9" style="10" customWidth="1"/>
    <col min="14607" max="14607" width="8.109375" style="10" customWidth="1"/>
    <col min="14608" max="14848" width="15.6640625" style="10"/>
    <col min="14849" max="14849" width="29.33203125" style="10" customWidth="1"/>
    <col min="14850" max="14850" width="6.44140625" style="10" customWidth="1"/>
    <col min="14851" max="14851" width="3.6640625" style="10" customWidth="1"/>
    <col min="14852" max="14853" width="8" style="10" customWidth="1"/>
    <col min="14854" max="14854" width="10.109375" style="10" bestFit="1" customWidth="1"/>
    <col min="14855" max="14855" width="9.109375" style="10" customWidth="1"/>
    <col min="14856" max="14856" width="8.33203125" style="10" customWidth="1"/>
    <col min="14857" max="14857" width="8.109375" style="10" customWidth="1"/>
    <col min="14858" max="14858" width="7.88671875" style="10" customWidth="1"/>
    <col min="14859" max="14860" width="8" style="10" customWidth="1"/>
    <col min="14861" max="14861" width="8.5546875" style="10" customWidth="1"/>
    <col min="14862" max="14862" width="9" style="10" customWidth="1"/>
    <col min="14863" max="14863" width="8.109375" style="10" customWidth="1"/>
    <col min="14864" max="15104" width="15.6640625" style="10"/>
    <col min="15105" max="15105" width="29.33203125" style="10" customWidth="1"/>
    <col min="15106" max="15106" width="6.44140625" style="10" customWidth="1"/>
    <col min="15107" max="15107" width="3.6640625" style="10" customWidth="1"/>
    <col min="15108" max="15109" width="8" style="10" customWidth="1"/>
    <col min="15110" max="15110" width="10.109375" style="10" bestFit="1" customWidth="1"/>
    <col min="15111" max="15111" width="9.109375" style="10" customWidth="1"/>
    <col min="15112" max="15112" width="8.33203125" style="10" customWidth="1"/>
    <col min="15113" max="15113" width="8.109375" style="10" customWidth="1"/>
    <col min="15114" max="15114" width="7.88671875" style="10" customWidth="1"/>
    <col min="15115" max="15116" width="8" style="10" customWidth="1"/>
    <col min="15117" max="15117" width="8.5546875" style="10" customWidth="1"/>
    <col min="15118" max="15118" width="9" style="10" customWidth="1"/>
    <col min="15119" max="15119" width="8.109375" style="10" customWidth="1"/>
    <col min="15120" max="15360" width="15.6640625" style="10"/>
    <col min="15361" max="15361" width="29.33203125" style="10" customWidth="1"/>
    <col min="15362" max="15362" width="6.44140625" style="10" customWidth="1"/>
    <col min="15363" max="15363" width="3.6640625" style="10" customWidth="1"/>
    <col min="15364" max="15365" width="8" style="10" customWidth="1"/>
    <col min="15366" max="15366" width="10.109375" style="10" bestFit="1" customWidth="1"/>
    <col min="15367" max="15367" width="9.109375" style="10" customWidth="1"/>
    <col min="15368" max="15368" width="8.33203125" style="10" customWidth="1"/>
    <col min="15369" max="15369" width="8.109375" style="10" customWidth="1"/>
    <col min="15370" max="15370" width="7.88671875" style="10" customWidth="1"/>
    <col min="15371" max="15372" width="8" style="10" customWidth="1"/>
    <col min="15373" max="15373" width="8.5546875" style="10" customWidth="1"/>
    <col min="15374" max="15374" width="9" style="10" customWidth="1"/>
    <col min="15375" max="15375" width="8.109375" style="10" customWidth="1"/>
    <col min="15376" max="15616" width="15.6640625" style="10"/>
    <col min="15617" max="15617" width="29.33203125" style="10" customWidth="1"/>
    <col min="15618" max="15618" width="6.44140625" style="10" customWidth="1"/>
    <col min="15619" max="15619" width="3.6640625" style="10" customWidth="1"/>
    <col min="15620" max="15621" width="8" style="10" customWidth="1"/>
    <col min="15622" max="15622" width="10.109375" style="10" bestFit="1" customWidth="1"/>
    <col min="15623" max="15623" width="9.109375" style="10" customWidth="1"/>
    <col min="15624" max="15624" width="8.33203125" style="10" customWidth="1"/>
    <col min="15625" max="15625" width="8.109375" style="10" customWidth="1"/>
    <col min="15626" max="15626" width="7.88671875" style="10" customWidth="1"/>
    <col min="15627" max="15628" width="8" style="10" customWidth="1"/>
    <col min="15629" max="15629" width="8.5546875" style="10" customWidth="1"/>
    <col min="15630" max="15630" width="9" style="10" customWidth="1"/>
    <col min="15631" max="15631" width="8.109375" style="10" customWidth="1"/>
    <col min="15632" max="15872" width="15.6640625" style="10"/>
    <col min="15873" max="15873" width="29.33203125" style="10" customWidth="1"/>
    <col min="15874" max="15874" width="6.44140625" style="10" customWidth="1"/>
    <col min="15875" max="15875" width="3.6640625" style="10" customWidth="1"/>
    <col min="15876" max="15877" width="8" style="10" customWidth="1"/>
    <col min="15878" max="15878" width="10.109375" style="10" bestFit="1" customWidth="1"/>
    <col min="15879" max="15879" width="9.109375" style="10" customWidth="1"/>
    <col min="15880" max="15880" width="8.33203125" style="10" customWidth="1"/>
    <col min="15881" max="15881" width="8.109375" style="10" customWidth="1"/>
    <col min="15882" max="15882" width="7.88671875" style="10" customWidth="1"/>
    <col min="15883" max="15884" width="8" style="10" customWidth="1"/>
    <col min="15885" max="15885" width="8.5546875" style="10" customWidth="1"/>
    <col min="15886" max="15886" width="9" style="10" customWidth="1"/>
    <col min="15887" max="15887" width="8.109375" style="10" customWidth="1"/>
    <col min="15888" max="16128" width="15.6640625" style="10"/>
    <col min="16129" max="16129" width="29.33203125" style="10" customWidth="1"/>
    <col min="16130" max="16130" width="6.44140625" style="10" customWidth="1"/>
    <col min="16131" max="16131" width="3.6640625" style="10" customWidth="1"/>
    <col min="16132" max="16133" width="8" style="10" customWidth="1"/>
    <col min="16134" max="16134" width="10.109375" style="10" bestFit="1" customWidth="1"/>
    <col min="16135" max="16135" width="9.109375" style="10" customWidth="1"/>
    <col min="16136" max="16136" width="8.33203125" style="10" customWidth="1"/>
    <col min="16137" max="16137" width="8.109375" style="10" customWidth="1"/>
    <col min="16138" max="16138" width="7.88671875" style="10" customWidth="1"/>
    <col min="16139" max="16140" width="8" style="10" customWidth="1"/>
    <col min="16141" max="16141" width="8.5546875" style="10" customWidth="1"/>
    <col min="16142" max="16142" width="9" style="10" customWidth="1"/>
    <col min="16143" max="16143" width="8.109375" style="10" customWidth="1"/>
    <col min="16144" max="16384" width="15.6640625" style="10"/>
  </cols>
  <sheetData>
    <row r="1" spans="1:16" s="4" customFormat="1" ht="15" customHeight="1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6" ht="15" customHeight="1" x14ac:dyDescent="0.25">
      <c r="A2" s="5" t="s">
        <v>15</v>
      </c>
      <c r="B2" s="6"/>
      <c r="C2" s="7">
        <f>SUM(C10:C178)</f>
        <v>127</v>
      </c>
      <c r="D2" s="8">
        <f>SUM(D12:D172)</f>
        <v>85</v>
      </c>
      <c r="E2" s="9">
        <f>SUM(D5+E5)</f>
        <v>90</v>
      </c>
      <c r="F2" s="9">
        <f>SUM(E2+F5)</f>
        <v>99</v>
      </c>
      <c r="G2" s="9">
        <f>SUM(F2+G5)</f>
        <v>118</v>
      </c>
      <c r="H2" s="9">
        <f>SUM(G2+H5)</f>
        <v>118</v>
      </c>
      <c r="I2" s="9">
        <f>SUM(H2+I5)</f>
        <v>118</v>
      </c>
      <c r="J2" s="9">
        <f t="shared" ref="J2:O2" si="0">SUM(I2+J5)</f>
        <v>121</v>
      </c>
      <c r="K2" s="9">
        <f t="shared" si="0"/>
        <v>126</v>
      </c>
      <c r="L2" s="9">
        <f t="shared" si="0"/>
        <v>126</v>
      </c>
      <c r="M2" s="9">
        <f t="shared" si="0"/>
        <v>127</v>
      </c>
      <c r="N2" s="9">
        <f>SUM(M2+N5)</f>
        <v>127</v>
      </c>
      <c r="O2" s="9">
        <f t="shared" si="0"/>
        <v>127</v>
      </c>
      <c r="P2" s="10"/>
    </row>
    <row r="3" spans="1:16" ht="15" customHeight="1" x14ac:dyDescent="0.25">
      <c r="A3" s="5" t="s">
        <v>16</v>
      </c>
      <c r="B3" s="2"/>
      <c r="C3" s="9"/>
      <c r="D3" s="7">
        <v>94</v>
      </c>
      <c r="E3" s="7">
        <v>92</v>
      </c>
      <c r="F3" s="11">
        <v>104</v>
      </c>
      <c r="G3" s="7">
        <v>114</v>
      </c>
      <c r="H3" s="7">
        <v>102</v>
      </c>
      <c r="I3" s="7">
        <v>91</v>
      </c>
      <c r="J3" s="7">
        <v>97</v>
      </c>
      <c r="K3" s="7">
        <v>107</v>
      </c>
      <c r="L3" s="7">
        <v>104</v>
      </c>
      <c r="M3" s="7">
        <v>100</v>
      </c>
      <c r="N3" s="7">
        <v>90</v>
      </c>
      <c r="O3" s="12">
        <v>89</v>
      </c>
      <c r="P3" s="10"/>
    </row>
    <row r="4" spans="1:16" ht="15" customHeight="1" x14ac:dyDescent="0.25">
      <c r="A4" s="5" t="s">
        <v>17</v>
      </c>
      <c r="B4" s="13"/>
      <c r="C4" s="6"/>
      <c r="D4" s="9">
        <f t="shared" ref="D4:O4" si="1">SUM(D11:D178)</f>
        <v>85</v>
      </c>
      <c r="E4" s="9">
        <f t="shared" si="1"/>
        <v>84</v>
      </c>
      <c r="F4" s="9">
        <f t="shared" si="1"/>
        <v>91</v>
      </c>
      <c r="G4" s="9">
        <f t="shared" si="1"/>
        <v>105</v>
      </c>
      <c r="H4" s="9">
        <f t="shared" si="1"/>
        <v>87</v>
      </c>
      <c r="I4" s="9">
        <f t="shared" si="1"/>
        <v>85</v>
      </c>
      <c r="J4" s="9">
        <f t="shared" si="1"/>
        <v>88</v>
      </c>
      <c r="K4" s="9">
        <f t="shared" si="1"/>
        <v>96</v>
      </c>
      <c r="L4" s="9">
        <f t="shared" si="1"/>
        <v>92</v>
      </c>
      <c r="M4" s="9">
        <f t="shared" si="1"/>
        <v>84</v>
      </c>
      <c r="N4" s="9">
        <f t="shared" si="1"/>
        <v>53</v>
      </c>
      <c r="O4" s="9">
        <f t="shared" si="1"/>
        <v>53</v>
      </c>
      <c r="P4" s="10"/>
    </row>
    <row r="5" spans="1:16" ht="15" customHeight="1" x14ac:dyDescent="0.25">
      <c r="A5" s="5" t="s">
        <v>18</v>
      </c>
      <c r="B5" s="6"/>
      <c r="C5" s="6"/>
      <c r="D5" s="14">
        <f>SUM(D12:D172)</f>
        <v>85</v>
      </c>
      <c r="E5" s="14">
        <v>5</v>
      </c>
      <c r="F5" s="14">
        <v>9</v>
      </c>
      <c r="G5" s="14">
        <v>19</v>
      </c>
      <c r="H5" s="14">
        <v>0</v>
      </c>
      <c r="I5" s="15">
        <v>0</v>
      </c>
      <c r="J5" s="14">
        <v>3</v>
      </c>
      <c r="K5" s="14">
        <v>5</v>
      </c>
      <c r="L5" s="14">
        <v>0</v>
      </c>
      <c r="M5" s="14">
        <v>1</v>
      </c>
      <c r="N5" s="14">
        <v>0</v>
      </c>
      <c r="O5" s="9">
        <v>0</v>
      </c>
      <c r="P5" s="10"/>
    </row>
    <row r="6" spans="1:16" ht="15" customHeight="1" x14ac:dyDescent="0.25">
      <c r="A6" s="5" t="s">
        <v>19</v>
      </c>
      <c r="B6" s="6" t="s">
        <v>20</v>
      </c>
      <c r="C6" s="16">
        <f t="shared" ref="C6:O6" si="2">COUNTIF(C13:C178,"E")</f>
        <v>4</v>
      </c>
      <c r="D6" s="16">
        <f t="shared" si="2"/>
        <v>0</v>
      </c>
      <c r="E6" s="16">
        <f t="shared" si="2"/>
        <v>0</v>
      </c>
      <c r="F6" s="16">
        <f t="shared" si="2"/>
        <v>0</v>
      </c>
      <c r="G6" s="16">
        <f t="shared" si="2"/>
        <v>0</v>
      </c>
      <c r="H6" s="16">
        <f t="shared" si="2"/>
        <v>0</v>
      </c>
      <c r="I6" s="16">
        <f t="shared" si="2"/>
        <v>0</v>
      </c>
      <c r="J6" s="16">
        <f t="shared" si="2"/>
        <v>0</v>
      </c>
      <c r="K6" s="16">
        <f t="shared" si="2"/>
        <v>0</v>
      </c>
      <c r="L6" s="16">
        <f t="shared" si="2"/>
        <v>0</v>
      </c>
      <c r="M6" s="16">
        <f t="shared" si="2"/>
        <v>3</v>
      </c>
      <c r="N6" s="16">
        <f t="shared" si="2"/>
        <v>19</v>
      </c>
      <c r="O6" s="16">
        <f t="shared" si="2"/>
        <v>17</v>
      </c>
      <c r="P6" s="10"/>
    </row>
    <row r="7" spans="1:16" ht="15" customHeight="1" x14ac:dyDescent="0.25">
      <c r="A7" s="5" t="s">
        <v>21</v>
      </c>
      <c r="B7" s="6" t="s">
        <v>22</v>
      </c>
      <c r="C7" s="16">
        <f t="shared" ref="C7:O7" si="3">COUNTIF(C13:C178,"G")</f>
        <v>5</v>
      </c>
      <c r="D7" s="16">
        <f>COUNTIF(D13:D178,"G")</f>
        <v>0</v>
      </c>
      <c r="E7" s="16">
        <f t="shared" si="3"/>
        <v>0</v>
      </c>
      <c r="F7" s="16">
        <f t="shared" si="3"/>
        <v>0</v>
      </c>
      <c r="G7" s="16">
        <f t="shared" si="3"/>
        <v>0</v>
      </c>
      <c r="H7" s="16">
        <f t="shared" si="3"/>
        <v>0</v>
      </c>
      <c r="I7" s="16">
        <f t="shared" si="3"/>
        <v>0</v>
      </c>
      <c r="J7" s="16">
        <f t="shared" si="3"/>
        <v>0</v>
      </c>
      <c r="K7" s="16">
        <f t="shared" si="3"/>
        <v>0</v>
      </c>
      <c r="L7" s="16">
        <f t="shared" si="3"/>
        <v>0</v>
      </c>
      <c r="M7" s="16">
        <f t="shared" si="3"/>
        <v>3</v>
      </c>
      <c r="N7" s="16">
        <f t="shared" si="3"/>
        <v>6</v>
      </c>
      <c r="O7" s="16">
        <f t="shared" si="3"/>
        <v>6</v>
      </c>
      <c r="P7" s="10"/>
    </row>
    <row r="8" spans="1:16" ht="15" customHeight="1" x14ac:dyDescent="0.25">
      <c r="A8" s="5" t="s">
        <v>23</v>
      </c>
      <c r="B8" s="6" t="s">
        <v>24</v>
      </c>
      <c r="C8" s="16">
        <f t="shared" ref="C8:O8" si="4">COUNTIF(C13:C177,"p")</f>
        <v>16</v>
      </c>
      <c r="D8" s="16">
        <f t="shared" si="4"/>
        <v>0</v>
      </c>
      <c r="E8" s="16">
        <f t="shared" si="4"/>
        <v>0</v>
      </c>
      <c r="F8" s="16">
        <f t="shared" si="4"/>
        <v>0</v>
      </c>
      <c r="G8" s="16">
        <f t="shared" si="4"/>
        <v>0</v>
      </c>
      <c r="H8" s="16">
        <f t="shared" si="4"/>
        <v>0</v>
      </c>
      <c r="I8" s="16">
        <f t="shared" si="4"/>
        <v>0</v>
      </c>
      <c r="J8" s="16">
        <f t="shared" si="4"/>
        <v>0</v>
      </c>
      <c r="K8" s="16">
        <f t="shared" si="4"/>
        <v>0</v>
      </c>
      <c r="L8" s="16">
        <f t="shared" si="4"/>
        <v>0</v>
      </c>
      <c r="M8" s="16">
        <f t="shared" si="4"/>
        <v>19</v>
      </c>
      <c r="N8" s="16">
        <f t="shared" si="4"/>
        <v>23</v>
      </c>
      <c r="O8" s="16">
        <f t="shared" si="4"/>
        <v>24</v>
      </c>
      <c r="P8" s="10"/>
    </row>
    <row r="9" spans="1:16" ht="15" customHeight="1" x14ac:dyDescent="0.25">
      <c r="A9" s="5" t="s">
        <v>25</v>
      </c>
      <c r="B9" s="6" t="s">
        <v>26</v>
      </c>
      <c r="C9" s="6"/>
      <c r="D9" s="9">
        <f t="shared" ref="D9:O9" si="5">COUNTIF(D13:D178,"ns")</f>
        <v>0</v>
      </c>
      <c r="E9" s="9">
        <f t="shared" si="5"/>
        <v>2</v>
      </c>
      <c r="F9" s="9">
        <f t="shared" si="5"/>
        <v>1</v>
      </c>
      <c r="G9" s="9">
        <f t="shared" si="5"/>
        <v>0</v>
      </c>
      <c r="H9" s="9">
        <f t="shared" si="5"/>
        <v>2</v>
      </c>
      <c r="I9" s="9">
        <f t="shared" si="5"/>
        <v>0</v>
      </c>
      <c r="J9" s="9">
        <f t="shared" si="5"/>
        <v>0</v>
      </c>
      <c r="K9" s="9">
        <f t="shared" si="5"/>
        <v>3</v>
      </c>
      <c r="L9" s="9">
        <f t="shared" si="5"/>
        <v>3</v>
      </c>
      <c r="M9" s="9">
        <f t="shared" si="5"/>
        <v>0</v>
      </c>
      <c r="N9" s="9">
        <f t="shared" si="5"/>
        <v>0</v>
      </c>
      <c r="O9" s="9">
        <f t="shared" si="5"/>
        <v>0</v>
      </c>
      <c r="P9" s="10"/>
    </row>
    <row r="10" spans="1:16" ht="15" customHeight="1" x14ac:dyDescent="0.25">
      <c r="A10" s="5" t="s">
        <v>27</v>
      </c>
      <c r="B10" s="6" t="s">
        <v>28</v>
      </c>
      <c r="C10" s="6"/>
      <c r="D10" s="16">
        <f t="shared" ref="D10:O10" si="6">COUNTIF(D13:D178,"ur")</f>
        <v>1</v>
      </c>
      <c r="E10" s="16">
        <f t="shared" si="6"/>
        <v>0</v>
      </c>
      <c r="F10" s="16">
        <f t="shared" si="6"/>
        <v>0</v>
      </c>
      <c r="G10" s="16">
        <f t="shared" si="6"/>
        <v>1</v>
      </c>
      <c r="H10" s="16">
        <f t="shared" si="6"/>
        <v>0</v>
      </c>
      <c r="I10" s="16">
        <f t="shared" si="6"/>
        <v>0</v>
      </c>
      <c r="J10" s="16">
        <f t="shared" si="6"/>
        <v>0</v>
      </c>
      <c r="K10" s="16">
        <f t="shared" si="6"/>
        <v>1</v>
      </c>
      <c r="L10" s="16">
        <f t="shared" si="6"/>
        <v>1</v>
      </c>
      <c r="M10" s="16">
        <f t="shared" si="6"/>
        <v>0</v>
      </c>
      <c r="N10" s="16">
        <f t="shared" si="6"/>
        <v>0</v>
      </c>
      <c r="O10" s="16">
        <f t="shared" si="6"/>
        <v>0</v>
      </c>
    </row>
    <row r="11" spans="1:16" ht="15" customHeight="1" x14ac:dyDescent="0.25">
      <c r="A11" s="5" t="s">
        <v>29</v>
      </c>
      <c r="B11" s="6" t="s">
        <v>30</v>
      </c>
      <c r="C11" s="16"/>
      <c r="D11" s="16">
        <f>COUNTIF(D13:D178,"AP")</f>
        <v>0</v>
      </c>
      <c r="E11" s="16">
        <f>COUNTIF(E13:E178,"AP")</f>
        <v>2</v>
      </c>
      <c r="F11" s="16">
        <f>COUNTIF(F13:F178,"AP")</f>
        <v>1</v>
      </c>
      <c r="G11" s="16">
        <f t="shared" ref="G11:N11" si="7">COUNTIF(G13:G178,"AP")</f>
        <v>3</v>
      </c>
      <c r="H11" s="16">
        <f t="shared" si="7"/>
        <v>6</v>
      </c>
      <c r="I11" s="16">
        <f t="shared" si="7"/>
        <v>6</v>
      </c>
      <c r="J11" s="16">
        <f t="shared" si="7"/>
        <v>10</v>
      </c>
      <c r="K11" s="16">
        <f t="shared" si="7"/>
        <v>4</v>
      </c>
      <c r="L11" s="16">
        <f t="shared" si="7"/>
        <v>7</v>
      </c>
      <c r="M11" s="16">
        <f t="shared" si="7"/>
        <v>3</v>
      </c>
      <c r="N11" s="16">
        <f t="shared" si="7"/>
        <v>2</v>
      </c>
      <c r="O11" s="16">
        <f>COUNTIF(O13:O178,"AP")</f>
        <v>2</v>
      </c>
    </row>
    <row r="12" spans="1:16" ht="15" customHeight="1" thickBot="1" x14ac:dyDescent="0.3">
      <c r="A12" s="18" t="s">
        <v>31</v>
      </c>
      <c r="B12" s="19" t="s">
        <v>32</v>
      </c>
      <c r="C12" s="20"/>
      <c r="D12" s="21">
        <f>COUNTIF(D13:D172,"b")</f>
        <v>9</v>
      </c>
      <c r="E12" s="21">
        <v>5</v>
      </c>
      <c r="F12" s="21">
        <f>COUNTIF(F13:F172,"b")</f>
        <v>8</v>
      </c>
      <c r="G12" s="21">
        <f t="shared" ref="G12:O12" si="8">COUNTIF(G13:G178,"b")</f>
        <v>17</v>
      </c>
      <c r="H12" s="21">
        <f t="shared" si="8"/>
        <v>3</v>
      </c>
      <c r="I12" s="21">
        <f t="shared" si="8"/>
        <v>2</v>
      </c>
      <c r="J12" s="21">
        <f t="shared" si="8"/>
        <v>6</v>
      </c>
      <c r="K12" s="21">
        <f t="shared" si="8"/>
        <v>12</v>
      </c>
      <c r="L12" s="21">
        <f t="shared" si="8"/>
        <v>6</v>
      </c>
      <c r="M12" s="21">
        <f t="shared" si="8"/>
        <v>3</v>
      </c>
      <c r="N12" s="21">
        <f t="shared" si="8"/>
        <v>0</v>
      </c>
      <c r="O12" s="21">
        <f t="shared" si="8"/>
        <v>0</v>
      </c>
      <c r="P12" s="10"/>
    </row>
    <row r="13" spans="1:16" ht="12.9" customHeight="1" thickTop="1" x14ac:dyDescent="0.25">
      <c r="A13" s="58" t="s">
        <v>33</v>
      </c>
      <c r="B13" s="22" t="s">
        <v>34</v>
      </c>
      <c r="C13" s="23">
        <v>1</v>
      </c>
      <c r="D13" s="59">
        <v>1</v>
      </c>
      <c r="E13" s="60">
        <v>1</v>
      </c>
      <c r="F13" s="60">
        <v>1</v>
      </c>
      <c r="G13" s="23" t="s">
        <v>30</v>
      </c>
      <c r="H13" s="23" t="s">
        <v>30</v>
      </c>
      <c r="I13" s="60">
        <v>1</v>
      </c>
      <c r="J13" s="23">
        <v>1</v>
      </c>
      <c r="K13" s="23" t="s">
        <v>30</v>
      </c>
      <c r="L13" s="23">
        <v>1</v>
      </c>
      <c r="M13" s="23">
        <v>1</v>
      </c>
      <c r="N13" s="23" t="s">
        <v>20</v>
      </c>
      <c r="O13" s="23" t="s">
        <v>20</v>
      </c>
      <c r="P13" s="10"/>
    </row>
    <row r="14" spans="1:16" ht="12.9" customHeight="1" x14ac:dyDescent="0.25">
      <c r="A14" s="24" t="s">
        <v>35</v>
      </c>
      <c r="B14" s="6" t="s">
        <v>36</v>
      </c>
      <c r="C14" s="16">
        <v>1</v>
      </c>
      <c r="D14" s="9">
        <v>1</v>
      </c>
      <c r="E14" s="16">
        <v>1</v>
      </c>
      <c r="F14" s="16">
        <v>1</v>
      </c>
      <c r="G14" s="16">
        <v>1</v>
      </c>
      <c r="H14" s="16">
        <v>1</v>
      </c>
      <c r="I14" s="16">
        <v>1</v>
      </c>
      <c r="J14" s="16">
        <v>1</v>
      </c>
      <c r="K14" s="16">
        <v>1</v>
      </c>
      <c r="L14" s="16">
        <v>1</v>
      </c>
      <c r="M14" s="16">
        <v>1</v>
      </c>
      <c r="N14" s="16">
        <v>1</v>
      </c>
      <c r="O14" s="16">
        <v>1</v>
      </c>
      <c r="P14" s="10"/>
    </row>
    <row r="15" spans="1:16" ht="12.9" customHeight="1" x14ac:dyDescent="0.25">
      <c r="A15" s="24" t="s">
        <v>37</v>
      </c>
      <c r="B15" s="6" t="s">
        <v>34</v>
      </c>
      <c r="C15" s="16">
        <v>1</v>
      </c>
      <c r="D15" s="9">
        <v>1</v>
      </c>
      <c r="E15" s="16">
        <v>1</v>
      </c>
      <c r="F15" s="16">
        <v>1</v>
      </c>
      <c r="G15" s="16">
        <v>1</v>
      </c>
      <c r="H15" s="16">
        <v>1</v>
      </c>
      <c r="I15" s="16">
        <v>1</v>
      </c>
      <c r="J15" s="16">
        <v>1</v>
      </c>
      <c r="K15" s="16">
        <v>1</v>
      </c>
      <c r="L15" s="16">
        <v>1</v>
      </c>
      <c r="M15" s="16">
        <v>1</v>
      </c>
      <c r="N15" s="16">
        <v>1</v>
      </c>
      <c r="O15" s="16">
        <v>1</v>
      </c>
      <c r="P15" s="10"/>
    </row>
    <row r="16" spans="1:16" ht="12.9" customHeight="1" x14ac:dyDescent="0.25">
      <c r="A16" s="25" t="s">
        <v>38</v>
      </c>
      <c r="B16" s="6" t="s">
        <v>39</v>
      </c>
      <c r="C16" s="16">
        <v>1</v>
      </c>
      <c r="D16" s="8">
        <v>1</v>
      </c>
      <c r="E16" s="16" t="s">
        <v>26</v>
      </c>
      <c r="F16" s="61">
        <v>1</v>
      </c>
      <c r="G16" s="16" t="s">
        <v>68</v>
      </c>
      <c r="H16" s="16" t="s">
        <v>68</v>
      </c>
      <c r="I16" s="16" t="s">
        <v>68</v>
      </c>
      <c r="J16" s="16" t="s">
        <v>68</v>
      </c>
      <c r="K16" s="16" t="s">
        <v>68</v>
      </c>
      <c r="L16" s="16" t="s">
        <v>68</v>
      </c>
      <c r="M16" s="16" t="s">
        <v>20</v>
      </c>
      <c r="N16" s="16" t="s">
        <v>20</v>
      </c>
      <c r="O16" s="16" t="s">
        <v>20</v>
      </c>
      <c r="P16" s="10"/>
    </row>
    <row r="17" spans="1:16" ht="12.9" customHeight="1" x14ac:dyDescent="0.2">
      <c r="A17" s="26" t="s">
        <v>40</v>
      </c>
      <c r="B17" s="6"/>
      <c r="C17" s="16" t="s">
        <v>24</v>
      </c>
      <c r="D17" s="16" t="s">
        <v>68</v>
      </c>
      <c r="E17" s="16" t="s">
        <v>68</v>
      </c>
      <c r="F17" s="16" t="s">
        <v>68</v>
      </c>
      <c r="G17" s="16" t="s">
        <v>68</v>
      </c>
      <c r="H17" s="16" t="s">
        <v>68</v>
      </c>
      <c r="I17" s="16" t="s">
        <v>68</v>
      </c>
      <c r="J17" s="16" t="s">
        <v>68</v>
      </c>
      <c r="K17" s="16" t="s">
        <v>28</v>
      </c>
      <c r="L17" s="16" t="s">
        <v>68</v>
      </c>
      <c r="M17" s="16"/>
      <c r="N17" s="16"/>
      <c r="O17" s="16"/>
      <c r="P17" s="10"/>
    </row>
    <row r="18" spans="1:16" ht="12.9" customHeight="1" x14ac:dyDescent="0.25">
      <c r="A18" s="24" t="s">
        <v>41</v>
      </c>
      <c r="B18" s="6" t="s">
        <v>42</v>
      </c>
      <c r="C18" s="16">
        <v>1</v>
      </c>
      <c r="D18" s="9">
        <v>1</v>
      </c>
      <c r="E18" s="16">
        <v>1</v>
      </c>
      <c r="F18" s="16">
        <v>1</v>
      </c>
      <c r="G18" s="16">
        <v>1</v>
      </c>
      <c r="H18" s="16">
        <v>1</v>
      </c>
      <c r="I18" s="16">
        <v>1</v>
      </c>
      <c r="J18" s="16">
        <v>1</v>
      </c>
      <c r="K18" s="16">
        <v>1</v>
      </c>
      <c r="L18" s="16">
        <v>1</v>
      </c>
      <c r="M18" s="16">
        <v>1</v>
      </c>
      <c r="N18" s="16" t="s">
        <v>20</v>
      </c>
      <c r="O18" s="16" t="s">
        <v>20</v>
      </c>
      <c r="P18" s="10"/>
    </row>
    <row r="19" spans="1:16" ht="12.9" customHeight="1" x14ac:dyDescent="0.25">
      <c r="A19" s="27" t="s">
        <v>43</v>
      </c>
      <c r="B19" s="6"/>
      <c r="C19" s="16">
        <v>1</v>
      </c>
      <c r="D19" s="62" t="s">
        <v>32</v>
      </c>
      <c r="E19" s="63" t="s">
        <v>32</v>
      </c>
      <c r="F19" s="63" t="s">
        <v>32</v>
      </c>
      <c r="G19" s="63" t="s">
        <v>32</v>
      </c>
      <c r="H19" s="16" t="s">
        <v>68</v>
      </c>
      <c r="I19" s="16" t="s">
        <v>68</v>
      </c>
      <c r="J19" s="63" t="s">
        <v>32</v>
      </c>
      <c r="K19" s="16" t="s">
        <v>26</v>
      </c>
      <c r="L19" s="63" t="s">
        <v>32</v>
      </c>
      <c r="M19" s="71" t="s">
        <v>32</v>
      </c>
      <c r="N19" s="16" t="s">
        <v>24</v>
      </c>
      <c r="O19" s="16" t="s">
        <v>24</v>
      </c>
      <c r="P19" s="10"/>
    </row>
    <row r="20" spans="1:16" ht="12.9" customHeight="1" x14ac:dyDescent="0.25">
      <c r="A20" s="24" t="s">
        <v>44</v>
      </c>
      <c r="B20" s="6" t="s">
        <v>34</v>
      </c>
      <c r="C20" s="16">
        <v>1</v>
      </c>
      <c r="D20" s="9">
        <v>1</v>
      </c>
      <c r="E20" s="16">
        <v>1</v>
      </c>
      <c r="F20" s="16">
        <v>1</v>
      </c>
      <c r="G20" s="16">
        <v>1</v>
      </c>
      <c r="H20" s="16">
        <v>1</v>
      </c>
      <c r="I20" s="16">
        <v>1</v>
      </c>
      <c r="J20" s="16">
        <v>1</v>
      </c>
      <c r="K20" s="16">
        <v>1</v>
      </c>
      <c r="L20" s="16">
        <v>1</v>
      </c>
      <c r="M20" s="16">
        <v>1</v>
      </c>
      <c r="N20" s="16">
        <v>1</v>
      </c>
      <c r="O20" s="16">
        <v>1</v>
      </c>
      <c r="P20" s="10"/>
    </row>
    <row r="21" spans="1:16" ht="12.9" customHeight="1" x14ac:dyDescent="0.25">
      <c r="A21" s="24" t="s">
        <v>45</v>
      </c>
      <c r="B21" s="6" t="s">
        <v>36</v>
      </c>
      <c r="C21" s="16">
        <v>1</v>
      </c>
      <c r="D21" s="9">
        <v>1</v>
      </c>
      <c r="E21" s="16">
        <v>1</v>
      </c>
      <c r="F21" s="16">
        <v>1</v>
      </c>
      <c r="G21" s="16">
        <v>1</v>
      </c>
      <c r="H21" s="16">
        <v>1</v>
      </c>
      <c r="I21" s="16">
        <v>1</v>
      </c>
      <c r="J21" s="16">
        <v>1</v>
      </c>
      <c r="K21" s="16">
        <v>1</v>
      </c>
      <c r="L21" s="16">
        <v>1</v>
      </c>
      <c r="M21" s="16">
        <v>1</v>
      </c>
      <c r="N21" s="16">
        <v>1</v>
      </c>
      <c r="O21" s="16">
        <v>1</v>
      </c>
      <c r="P21" s="10"/>
    </row>
    <row r="22" spans="1:16" ht="12.9" customHeight="1" x14ac:dyDescent="0.2">
      <c r="A22" s="28" t="s">
        <v>46</v>
      </c>
      <c r="B22" s="6" t="s">
        <v>47</v>
      </c>
      <c r="C22" s="16" t="s">
        <v>24</v>
      </c>
      <c r="D22" s="16" t="s">
        <v>68</v>
      </c>
      <c r="E22" s="16" t="s">
        <v>68</v>
      </c>
      <c r="F22" s="16" t="s">
        <v>68</v>
      </c>
      <c r="G22" s="16" t="s">
        <v>68</v>
      </c>
      <c r="H22" s="16" t="s">
        <v>68</v>
      </c>
      <c r="I22" s="16" t="s">
        <v>68</v>
      </c>
      <c r="J22" s="16" t="s">
        <v>68</v>
      </c>
      <c r="K22" s="16" t="s">
        <v>68</v>
      </c>
      <c r="L22" s="16" t="s">
        <v>68</v>
      </c>
      <c r="M22" s="16" t="s">
        <v>68</v>
      </c>
      <c r="N22" s="16" t="s">
        <v>24</v>
      </c>
      <c r="O22" s="16" t="s">
        <v>24</v>
      </c>
      <c r="P22" s="10"/>
    </row>
    <row r="23" spans="1:16" ht="12.9" customHeight="1" x14ac:dyDescent="0.25">
      <c r="A23" s="24" t="s">
        <v>48</v>
      </c>
      <c r="B23" s="6" t="s">
        <v>36</v>
      </c>
      <c r="C23" s="16">
        <v>1</v>
      </c>
      <c r="D23" s="9">
        <v>1</v>
      </c>
      <c r="E23" s="16">
        <v>1</v>
      </c>
      <c r="F23" s="16">
        <v>1</v>
      </c>
      <c r="G23" s="16">
        <v>1</v>
      </c>
      <c r="H23" s="16">
        <v>1</v>
      </c>
      <c r="I23" s="16">
        <v>1</v>
      </c>
      <c r="J23" s="16">
        <v>1</v>
      </c>
      <c r="K23" s="16">
        <v>1</v>
      </c>
      <c r="L23" s="16">
        <v>1</v>
      </c>
      <c r="M23" s="16">
        <v>1</v>
      </c>
      <c r="N23" s="16">
        <v>1</v>
      </c>
      <c r="O23" s="16">
        <v>1</v>
      </c>
      <c r="P23" s="10"/>
    </row>
    <row r="24" spans="1:16" ht="12.9" customHeight="1" x14ac:dyDescent="0.25">
      <c r="A24" s="24" t="s">
        <v>49</v>
      </c>
      <c r="B24" s="6" t="s">
        <v>34</v>
      </c>
      <c r="C24" s="16">
        <v>1</v>
      </c>
      <c r="D24" s="9">
        <v>1</v>
      </c>
      <c r="E24" s="16">
        <v>1</v>
      </c>
      <c r="F24" s="16">
        <v>1</v>
      </c>
      <c r="G24" s="16">
        <v>1</v>
      </c>
      <c r="H24" s="16">
        <v>1</v>
      </c>
      <c r="I24" s="16">
        <v>1</v>
      </c>
      <c r="J24" s="16">
        <v>1</v>
      </c>
      <c r="K24" s="16">
        <v>1</v>
      </c>
      <c r="L24" s="16">
        <v>1</v>
      </c>
      <c r="M24" s="16">
        <v>1</v>
      </c>
      <c r="N24" s="16">
        <v>1</v>
      </c>
      <c r="O24" s="16">
        <v>1</v>
      </c>
      <c r="P24" s="10"/>
    </row>
    <row r="25" spans="1:16" ht="12.9" customHeight="1" x14ac:dyDescent="0.2">
      <c r="A25" s="24" t="s">
        <v>50</v>
      </c>
      <c r="B25" s="16" t="s">
        <v>51</v>
      </c>
      <c r="C25" s="16" t="s">
        <v>51</v>
      </c>
      <c r="D25" s="16" t="s">
        <v>51</v>
      </c>
      <c r="E25" s="16" t="s">
        <v>51</v>
      </c>
      <c r="F25" s="16" t="s">
        <v>51</v>
      </c>
      <c r="G25" s="16" t="s">
        <v>51</v>
      </c>
      <c r="H25" s="16" t="s">
        <v>68</v>
      </c>
      <c r="I25" s="16" t="s">
        <v>68</v>
      </c>
      <c r="J25" s="16" t="s">
        <v>68</v>
      </c>
      <c r="K25" s="16" t="s">
        <v>68</v>
      </c>
      <c r="L25" s="16" t="s">
        <v>51</v>
      </c>
      <c r="M25" s="16"/>
      <c r="N25" s="16"/>
      <c r="O25" s="16" t="s">
        <v>51</v>
      </c>
      <c r="P25" s="10"/>
    </row>
    <row r="26" spans="1:16" ht="12.9" customHeight="1" x14ac:dyDescent="0.2">
      <c r="A26" s="73" t="s">
        <v>228</v>
      </c>
      <c r="B26" s="16"/>
      <c r="C26" s="16" t="s">
        <v>229</v>
      </c>
      <c r="D26" s="16"/>
      <c r="E26" s="16"/>
      <c r="F26" s="16"/>
      <c r="G26" s="16"/>
      <c r="H26" s="16" t="s">
        <v>68</v>
      </c>
      <c r="I26" s="74" t="s">
        <v>229</v>
      </c>
      <c r="J26" s="74" t="s">
        <v>229</v>
      </c>
      <c r="K26" s="16" t="s">
        <v>68</v>
      </c>
      <c r="L26" s="75" t="s">
        <v>68</v>
      </c>
      <c r="M26" s="75" t="s">
        <v>68</v>
      </c>
      <c r="N26" s="75" t="s">
        <v>68</v>
      </c>
      <c r="O26" s="75" t="s">
        <v>68</v>
      </c>
      <c r="P26" s="10"/>
    </row>
    <row r="27" spans="1:16" ht="12.9" customHeight="1" x14ac:dyDescent="0.2">
      <c r="A27" s="73" t="s">
        <v>230</v>
      </c>
      <c r="B27" s="16"/>
      <c r="C27" s="16" t="s">
        <v>229</v>
      </c>
      <c r="D27" s="16"/>
      <c r="E27" s="16"/>
      <c r="F27" s="16"/>
      <c r="G27" s="74" t="s">
        <v>229</v>
      </c>
      <c r="H27" s="16" t="s">
        <v>68</v>
      </c>
      <c r="I27" s="16" t="s">
        <v>68</v>
      </c>
      <c r="J27" s="16" t="s">
        <v>68</v>
      </c>
      <c r="K27" s="16" t="s">
        <v>68</v>
      </c>
      <c r="L27" s="16" t="s">
        <v>68</v>
      </c>
      <c r="M27" s="16" t="s">
        <v>68</v>
      </c>
      <c r="N27" s="16" t="s">
        <v>68</v>
      </c>
      <c r="O27" s="16" t="s">
        <v>68</v>
      </c>
      <c r="P27" s="10"/>
    </row>
    <row r="28" spans="1:16" ht="12.9" customHeight="1" x14ac:dyDescent="0.2">
      <c r="A28" s="27" t="s">
        <v>52</v>
      </c>
      <c r="B28" s="16"/>
      <c r="C28" s="16" t="s">
        <v>24</v>
      </c>
      <c r="D28" s="16" t="s">
        <v>68</v>
      </c>
      <c r="E28" s="16" t="s">
        <v>68</v>
      </c>
      <c r="F28" s="16" t="s">
        <v>68</v>
      </c>
      <c r="G28" s="16" t="s">
        <v>68</v>
      </c>
      <c r="H28" s="16" t="s">
        <v>68</v>
      </c>
      <c r="I28" s="16" t="s">
        <v>68</v>
      </c>
      <c r="J28" s="16" t="s">
        <v>68</v>
      </c>
      <c r="K28" s="16" t="s">
        <v>68</v>
      </c>
      <c r="L28" s="16" t="s">
        <v>68</v>
      </c>
      <c r="M28" s="16"/>
      <c r="N28" s="16"/>
      <c r="O28" s="16" t="s">
        <v>24</v>
      </c>
      <c r="P28" s="10"/>
    </row>
    <row r="29" spans="1:16" ht="12.9" customHeight="1" x14ac:dyDescent="0.25">
      <c r="A29" s="24" t="s">
        <v>53</v>
      </c>
      <c r="B29" s="6" t="s">
        <v>36</v>
      </c>
      <c r="C29" s="16">
        <v>1</v>
      </c>
      <c r="D29" s="9">
        <v>1</v>
      </c>
      <c r="E29" s="16">
        <v>1</v>
      </c>
      <c r="F29" s="16">
        <v>1</v>
      </c>
      <c r="G29" s="16">
        <v>1</v>
      </c>
      <c r="H29" s="16">
        <v>1</v>
      </c>
      <c r="I29" s="16">
        <v>1</v>
      </c>
      <c r="J29" s="16">
        <v>1</v>
      </c>
      <c r="K29" s="16">
        <v>1</v>
      </c>
      <c r="L29" s="16">
        <v>1</v>
      </c>
      <c r="M29" s="16">
        <v>1</v>
      </c>
      <c r="N29" s="16">
        <v>1</v>
      </c>
      <c r="O29" s="16">
        <v>1</v>
      </c>
      <c r="P29" s="10"/>
    </row>
    <row r="30" spans="1:16" ht="12.9" customHeight="1" x14ac:dyDescent="0.25">
      <c r="A30" s="25" t="s">
        <v>54</v>
      </c>
      <c r="B30" s="6" t="s">
        <v>55</v>
      </c>
      <c r="C30" s="16">
        <v>1</v>
      </c>
      <c r="D30" s="8" t="s">
        <v>32</v>
      </c>
      <c r="E30" s="16" t="s">
        <v>68</v>
      </c>
      <c r="F30" s="61" t="s">
        <v>32</v>
      </c>
      <c r="G30" s="61" t="s">
        <v>32</v>
      </c>
      <c r="H30" s="16" t="s">
        <v>68</v>
      </c>
      <c r="I30" s="16" t="s">
        <v>68</v>
      </c>
      <c r="J30" s="16" t="s">
        <v>68</v>
      </c>
      <c r="K30" s="16" t="s">
        <v>68</v>
      </c>
      <c r="L30" s="16" t="s">
        <v>68</v>
      </c>
      <c r="M30" s="16"/>
      <c r="N30" s="16"/>
      <c r="O30" s="16"/>
      <c r="P30" s="10"/>
    </row>
    <row r="31" spans="1:16" ht="12.9" customHeight="1" x14ac:dyDescent="0.25">
      <c r="A31" s="38" t="s">
        <v>56</v>
      </c>
      <c r="B31" s="6" t="s">
        <v>42</v>
      </c>
      <c r="C31" s="29">
        <v>1</v>
      </c>
      <c r="D31" s="16" t="s">
        <v>68</v>
      </c>
      <c r="E31" s="16" t="s">
        <v>68</v>
      </c>
      <c r="F31" s="64" t="s">
        <v>32</v>
      </c>
      <c r="G31" s="71" t="s">
        <v>32</v>
      </c>
      <c r="H31" s="71">
        <v>1</v>
      </c>
      <c r="I31" s="16">
        <v>1</v>
      </c>
      <c r="J31" s="16" t="s">
        <v>68</v>
      </c>
      <c r="K31" s="71" t="s">
        <v>32</v>
      </c>
      <c r="L31" s="71" t="s">
        <v>32</v>
      </c>
      <c r="M31" s="16"/>
      <c r="N31" s="16"/>
      <c r="O31" s="16"/>
      <c r="P31" s="10"/>
    </row>
    <row r="32" spans="1:16" ht="12.9" customHeight="1" x14ac:dyDescent="0.25">
      <c r="A32" s="24" t="s">
        <v>57</v>
      </c>
      <c r="B32" s="6" t="s">
        <v>58</v>
      </c>
      <c r="C32" s="16">
        <v>1</v>
      </c>
      <c r="D32" s="9">
        <v>1</v>
      </c>
      <c r="E32" s="16">
        <v>1</v>
      </c>
      <c r="F32" s="16">
        <v>1</v>
      </c>
      <c r="G32" s="16">
        <v>1</v>
      </c>
      <c r="H32" s="71">
        <v>1</v>
      </c>
      <c r="I32" s="71">
        <v>1</v>
      </c>
      <c r="J32" s="16" t="s">
        <v>68</v>
      </c>
      <c r="K32" s="61">
        <v>1</v>
      </c>
      <c r="L32" s="16">
        <v>1</v>
      </c>
      <c r="M32" s="16">
        <v>1</v>
      </c>
      <c r="N32" s="16" t="s">
        <v>20</v>
      </c>
      <c r="O32" s="16" t="s">
        <v>20</v>
      </c>
      <c r="P32" s="10"/>
    </row>
    <row r="33" spans="1:16" ht="12.9" customHeight="1" x14ac:dyDescent="0.25">
      <c r="A33" s="24" t="s">
        <v>59</v>
      </c>
      <c r="B33" s="6" t="s">
        <v>34</v>
      </c>
      <c r="C33" s="16">
        <v>1</v>
      </c>
      <c r="D33" s="9">
        <v>1</v>
      </c>
      <c r="E33" s="16">
        <v>1</v>
      </c>
      <c r="F33" s="16">
        <v>1</v>
      </c>
      <c r="G33" s="16">
        <v>1</v>
      </c>
      <c r="H33" s="16">
        <v>1</v>
      </c>
      <c r="I33" s="16">
        <v>1</v>
      </c>
      <c r="J33" s="16">
        <v>1</v>
      </c>
      <c r="K33" s="16">
        <v>1</v>
      </c>
      <c r="L33" s="16">
        <v>1</v>
      </c>
      <c r="M33" s="16">
        <v>1</v>
      </c>
      <c r="N33" s="16">
        <v>1</v>
      </c>
      <c r="O33" s="16">
        <v>1</v>
      </c>
      <c r="P33" s="10"/>
    </row>
    <row r="34" spans="1:16" ht="12.9" customHeight="1" x14ac:dyDescent="0.25">
      <c r="A34" s="24" t="s">
        <v>60</v>
      </c>
      <c r="B34" s="6" t="s">
        <v>58</v>
      </c>
      <c r="C34" s="16">
        <v>1</v>
      </c>
      <c r="D34" s="9">
        <v>1</v>
      </c>
      <c r="E34" s="16">
        <v>1</v>
      </c>
      <c r="F34" s="16">
        <v>1</v>
      </c>
      <c r="G34" s="16">
        <v>1</v>
      </c>
      <c r="H34" s="16">
        <v>1</v>
      </c>
      <c r="I34" s="16" t="s">
        <v>68</v>
      </c>
      <c r="J34" s="61">
        <v>1</v>
      </c>
      <c r="K34" s="16">
        <v>1</v>
      </c>
      <c r="L34" s="16">
        <v>1</v>
      </c>
      <c r="M34" s="16">
        <v>1</v>
      </c>
      <c r="N34" s="16" t="s">
        <v>20</v>
      </c>
      <c r="O34" s="16" t="s">
        <v>20</v>
      </c>
      <c r="P34" s="10"/>
    </row>
    <row r="35" spans="1:16" ht="12.9" customHeight="1" x14ac:dyDescent="0.25">
      <c r="A35" s="24" t="s">
        <v>61</v>
      </c>
      <c r="B35" s="6" t="s">
        <v>36</v>
      </c>
      <c r="C35" s="16">
        <v>1</v>
      </c>
      <c r="D35" s="9">
        <v>1</v>
      </c>
      <c r="E35" s="16">
        <v>1</v>
      </c>
      <c r="F35" s="16">
        <v>1</v>
      </c>
      <c r="G35" s="16">
        <v>1</v>
      </c>
      <c r="H35" s="16">
        <v>1</v>
      </c>
      <c r="I35" s="16">
        <v>1</v>
      </c>
      <c r="J35" s="16">
        <v>1</v>
      </c>
      <c r="K35" s="16">
        <v>1</v>
      </c>
      <c r="L35" s="16">
        <v>1</v>
      </c>
      <c r="M35" s="16">
        <v>1</v>
      </c>
      <c r="N35" s="16">
        <v>1</v>
      </c>
      <c r="O35" s="16">
        <v>1</v>
      </c>
      <c r="P35" s="10"/>
    </row>
    <row r="36" spans="1:16" ht="12.9" customHeight="1" x14ac:dyDescent="0.25">
      <c r="A36" s="30" t="s">
        <v>62</v>
      </c>
      <c r="B36" s="6" t="s">
        <v>47</v>
      </c>
      <c r="C36" s="16" t="s">
        <v>20</v>
      </c>
      <c r="D36" s="16" t="s">
        <v>68</v>
      </c>
      <c r="E36" s="16" t="s">
        <v>68</v>
      </c>
      <c r="F36" s="16" t="s">
        <v>68</v>
      </c>
      <c r="G36" s="16" t="s">
        <v>68</v>
      </c>
      <c r="H36" s="16" t="s">
        <v>68</v>
      </c>
      <c r="I36" s="16" t="s">
        <v>68</v>
      </c>
      <c r="J36" s="16" t="s">
        <v>68</v>
      </c>
      <c r="K36" s="16" t="s">
        <v>68</v>
      </c>
      <c r="L36" s="16" t="s">
        <v>68</v>
      </c>
      <c r="M36" s="9" t="s">
        <v>22</v>
      </c>
      <c r="N36" s="16" t="s">
        <v>24</v>
      </c>
      <c r="O36" s="16" t="s">
        <v>24</v>
      </c>
      <c r="P36" s="10"/>
    </row>
    <row r="37" spans="1:16" ht="12.9" customHeight="1" x14ac:dyDescent="0.2">
      <c r="A37" s="25" t="s">
        <v>63</v>
      </c>
      <c r="B37" s="6" t="s">
        <v>64</v>
      </c>
      <c r="C37" s="16" t="s">
        <v>24</v>
      </c>
      <c r="D37" s="16" t="s">
        <v>68</v>
      </c>
      <c r="E37" s="16" t="s">
        <v>68</v>
      </c>
      <c r="F37" s="16" t="s">
        <v>68</v>
      </c>
      <c r="G37" s="16" t="s">
        <v>68</v>
      </c>
      <c r="H37" s="16" t="s">
        <v>26</v>
      </c>
      <c r="I37" s="16" t="s">
        <v>68</v>
      </c>
      <c r="J37" s="16" t="s">
        <v>68</v>
      </c>
      <c r="K37" s="16" t="s">
        <v>68</v>
      </c>
      <c r="L37" s="16" t="s">
        <v>68</v>
      </c>
      <c r="M37" s="16" t="s">
        <v>24</v>
      </c>
      <c r="N37" s="31"/>
      <c r="O37" s="16"/>
      <c r="P37" s="10"/>
    </row>
    <row r="38" spans="1:16" ht="12.9" customHeight="1" x14ac:dyDescent="0.25">
      <c r="A38" s="24" t="s">
        <v>65</v>
      </c>
      <c r="B38" s="6" t="s">
        <v>58</v>
      </c>
      <c r="C38" s="16">
        <v>1</v>
      </c>
      <c r="D38" s="9">
        <v>1</v>
      </c>
      <c r="E38" s="16">
        <v>1</v>
      </c>
      <c r="F38" s="16">
        <v>1</v>
      </c>
      <c r="G38" s="16">
        <v>1</v>
      </c>
      <c r="H38" s="16">
        <v>1</v>
      </c>
      <c r="I38" s="16">
        <v>1</v>
      </c>
      <c r="J38" s="16">
        <v>1</v>
      </c>
      <c r="K38" s="16">
        <v>1</v>
      </c>
      <c r="L38" s="16">
        <v>1</v>
      </c>
      <c r="M38" s="16">
        <v>1</v>
      </c>
      <c r="N38" s="16" t="s">
        <v>20</v>
      </c>
      <c r="O38" s="16" t="s">
        <v>20</v>
      </c>
      <c r="P38" s="10"/>
    </row>
    <row r="39" spans="1:16" ht="12.9" customHeight="1" x14ac:dyDescent="0.25">
      <c r="A39" s="30" t="s">
        <v>66</v>
      </c>
      <c r="B39" s="6" t="s">
        <v>47</v>
      </c>
      <c r="C39" s="16">
        <v>1</v>
      </c>
      <c r="D39" s="16" t="s">
        <v>68</v>
      </c>
      <c r="E39" s="16" t="s">
        <v>68</v>
      </c>
      <c r="F39" s="65" t="s">
        <v>32</v>
      </c>
      <c r="G39" s="16" t="s">
        <v>68</v>
      </c>
      <c r="H39" s="16" t="s">
        <v>68</v>
      </c>
      <c r="I39" s="16" t="s">
        <v>68</v>
      </c>
      <c r="J39" s="16" t="s">
        <v>68</v>
      </c>
      <c r="K39" s="16" t="s">
        <v>68</v>
      </c>
      <c r="L39" s="16" t="s">
        <v>68</v>
      </c>
      <c r="M39" s="16" t="s">
        <v>24</v>
      </c>
      <c r="N39" s="16" t="s">
        <v>24</v>
      </c>
      <c r="O39" s="16" t="s">
        <v>24</v>
      </c>
      <c r="P39" s="10"/>
    </row>
    <row r="40" spans="1:16" ht="12.9" customHeight="1" x14ac:dyDescent="0.25">
      <c r="A40" s="24" t="s">
        <v>67</v>
      </c>
      <c r="B40" s="6" t="s">
        <v>58</v>
      </c>
      <c r="C40" s="16">
        <v>1</v>
      </c>
      <c r="D40" s="9">
        <v>1</v>
      </c>
      <c r="E40" s="16">
        <v>1</v>
      </c>
      <c r="F40" s="16">
        <v>1</v>
      </c>
      <c r="G40" s="61">
        <v>1</v>
      </c>
      <c r="H40" s="16" t="s">
        <v>68</v>
      </c>
      <c r="I40" s="16" t="s">
        <v>68</v>
      </c>
      <c r="J40" s="16" t="s">
        <v>68</v>
      </c>
      <c r="K40" s="16" t="s">
        <v>68</v>
      </c>
      <c r="L40" s="16" t="s">
        <v>26</v>
      </c>
      <c r="M40" s="16">
        <v>1</v>
      </c>
      <c r="N40" s="16" t="s">
        <v>20</v>
      </c>
      <c r="O40" s="16" t="s">
        <v>20</v>
      </c>
      <c r="P40" s="10"/>
    </row>
    <row r="41" spans="1:16" ht="12.9" customHeight="1" x14ac:dyDescent="0.2">
      <c r="A41" s="33" t="s">
        <v>69</v>
      </c>
      <c r="B41" s="6" t="s">
        <v>47</v>
      </c>
      <c r="C41" s="16" t="s">
        <v>24</v>
      </c>
      <c r="D41" s="16" t="s">
        <v>68</v>
      </c>
      <c r="E41" s="16" t="s">
        <v>68</v>
      </c>
      <c r="F41" s="16" t="s">
        <v>68</v>
      </c>
      <c r="G41" s="16" t="s">
        <v>68</v>
      </c>
      <c r="H41" s="16" t="s">
        <v>68</v>
      </c>
      <c r="I41" s="16" t="s">
        <v>68</v>
      </c>
      <c r="J41" s="16" t="s">
        <v>68</v>
      </c>
      <c r="K41" s="16" t="s">
        <v>68</v>
      </c>
      <c r="L41" s="16" t="s">
        <v>68</v>
      </c>
      <c r="M41" s="16"/>
      <c r="N41" s="16" t="s">
        <v>24</v>
      </c>
      <c r="O41" s="16" t="s">
        <v>24</v>
      </c>
      <c r="P41" s="10"/>
    </row>
    <row r="42" spans="1:16" ht="12.9" customHeight="1" x14ac:dyDescent="0.25">
      <c r="A42" s="24" t="s">
        <v>70</v>
      </c>
      <c r="B42" s="6" t="s">
        <v>36</v>
      </c>
      <c r="C42" s="16">
        <v>1</v>
      </c>
      <c r="D42" s="9">
        <v>1</v>
      </c>
      <c r="E42" s="16">
        <v>1</v>
      </c>
      <c r="F42" s="16">
        <v>1</v>
      </c>
      <c r="G42" s="16">
        <v>1</v>
      </c>
      <c r="H42" s="16">
        <v>1</v>
      </c>
      <c r="I42" s="16">
        <v>1</v>
      </c>
      <c r="J42" s="16">
        <v>1</v>
      </c>
      <c r="K42" s="16">
        <v>1</v>
      </c>
      <c r="L42" s="16">
        <v>1</v>
      </c>
      <c r="M42" s="16">
        <v>1</v>
      </c>
      <c r="N42" s="16">
        <v>1</v>
      </c>
      <c r="O42" s="16">
        <v>1</v>
      </c>
      <c r="P42" s="10"/>
    </row>
    <row r="43" spans="1:16" ht="12.9" customHeight="1" x14ac:dyDescent="0.2">
      <c r="A43" s="27" t="s">
        <v>71</v>
      </c>
      <c r="B43" s="6" t="s">
        <v>72</v>
      </c>
      <c r="C43" s="16" t="s">
        <v>24</v>
      </c>
      <c r="D43" s="16" t="s">
        <v>68</v>
      </c>
      <c r="E43" s="16" t="s">
        <v>68</v>
      </c>
      <c r="F43" s="16" t="s">
        <v>68</v>
      </c>
      <c r="G43" s="16" t="s">
        <v>68</v>
      </c>
      <c r="H43" s="16" t="s">
        <v>68</v>
      </c>
      <c r="I43" s="16" t="s">
        <v>68</v>
      </c>
      <c r="J43" s="16" t="s">
        <v>68</v>
      </c>
      <c r="K43" s="16" t="s">
        <v>68</v>
      </c>
      <c r="L43" s="16" t="s">
        <v>68</v>
      </c>
      <c r="M43" s="16" t="s">
        <v>24</v>
      </c>
      <c r="N43" s="16" t="s">
        <v>24</v>
      </c>
      <c r="O43" s="16" t="s">
        <v>24</v>
      </c>
      <c r="P43" s="10"/>
    </row>
    <row r="44" spans="1:16" ht="12.9" customHeight="1" x14ac:dyDescent="0.2">
      <c r="A44" s="27" t="s">
        <v>73</v>
      </c>
      <c r="B44" s="6"/>
      <c r="C44" s="16"/>
      <c r="D44" s="16" t="s">
        <v>68</v>
      </c>
      <c r="E44" s="16" t="s">
        <v>68</v>
      </c>
      <c r="F44" s="16" t="s">
        <v>68</v>
      </c>
      <c r="G44" s="16" t="s">
        <v>68</v>
      </c>
      <c r="H44" s="16" t="s">
        <v>68</v>
      </c>
      <c r="I44" s="16" t="s">
        <v>68</v>
      </c>
      <c r="J44" s="16" t="s">
        <v>68</v>
      </c>
      <c r="K44" s="16" t="s">
        <v>68</v>
      </c>
      <c r="L44" s="16" t="s">
        <v>68</v>
      </c>
      <c r="M44" s="16" t="s">
        <v>68</v>
      </c>
      <c r="N44" s="16"/>
      <c r="O44" s="16"/>
      <c r="P44" s="10"/>
    </row>
    <row r="45" spans="1:16" ht="12.9" customHeight="1" x14ac:dyDescent="0.25">
      <c r="A45" s="66" t="s">
        <v>226</v>
      </c>
      <c r="B45" s="6"/>
      <c r="C45" s="16">
        <v>1</v>
      </c>
      <c r="D45" s="67" t="s">
        <v>32</v>
      </c>
      <c r="E45" s="16" t="s">
        <v>68</v>
      </c>
      <c r="F45" s="16" t="s">
        <v>68</v>
      </c>
      <c r="G45" s="16" t="s">
        <v>68</v>
      </c>
      <c r="H45" s="16" t="s">
        <v>68</v>
      </c>
      <c r="I45" s="16" t="s">
        <v>68</v>
      </c>
      <c r="J45" s="16" t="s">
        <v>68</v>
      </c>
      <c r="K45" s="16" t="s">
        <v>68</v>
      </c>
      <c r="L45" s="16" t="s">
        <v>68</v>
      </c>
      <c r="M45" s="16" t="s">
        <v>68</v>
      </c>
      <c r="N45" s="16"/>
      <c r="O45" s="16"/>
      <c r="P45" s="10"/>
    </row>
    <row r="46" spans="1:16" ht="12.9" customHeight="1" x14ac:dyDescent="0.25">
      <c r="A46" s="24" t="s">
        <v>74</v>
      </c>
      <c r="B46" s="6" t="s">
        <v>75</v>
      </c>
      <c r="C46" s="16">
        <v>1</v>
      </c>
      <c r="D46" s="9">
        <v>1</v>
      </c>
      <c r="E46" s="16">
        <v>1</v>
      </c>
      <c r="F46" s="16" t="s">
        <v>68</v>
      </c>
      <c r="G46" s="16" t="s">
        <v>68</v>
      </c>
      <c r="H46" s="16" t="s">
        <v>68</v>
      </c>
      <c r="I46" s="16" t="s">
        <v>68</v>
      </c>
      <c r="J46" s="16" t="s">
        <v>68</v>
      </c>
      <c r="K46" s="16" t="s">
        <v>68</v>
      </c>
      <c r="L46" s="16" t="s">
        <v>68</v>
      </c>
      <c r="M46" s="16" t="s">
        <v>24</v>
      </c>
      <c r="N46" s="16" t="s">
        <v>20</v>
      </c>
      <c r="O46" s="16" t="s">
        <v>20</v>
      </c>
      <c r="P46" s="10"/>
    </row>
    <row r="47" spans="1:16" ht="12.9" customHeight="1" x14ac:dyDescent="0.25">
      <c r="A47" s="32" t="s">
        <v>76</v>
      </c>
      <c r="B47" s="6" t="s">
        <v>72</v>
      </c>
      <c r="C47" s="16">
        <v>1</v>
      </c>
      <c r="D47" s="8">
        <v>1</v>
      </c>
      <c r="E47" s="61">
        <v>1</v>
      </c>
      <c r="F47" s="61">
        <v>1</v>
      </c>
      <c r="G47" s="71" t="s">
        <v>32</v>
      </c>
      <c r="H47" s="16" t="s">
        <v>68</v>
      </c>
      <c r="I47" s="16" t="s">
        <v>68</v>
      </c>
      <c r="J47" s="16" t="s">
        <v>68</v>
      </c>
      <c r="K47" s="16" t="s">
        <v>68</v>
      </c>
      <c r="L47" s="16" t="s">
        <v>68</v>
      </c>
      <c r="M47" s="16" t="s">
        <v>24</v>
      </c>
      <c r="N47" s="16" t="s">
        <v>22</v>
      </c>
      <c r="O47" s="16" t="s">
        <v>22</v>
      </c>
      <c r="P47" s="10"/>
    </row>
    <row r="48" spans="1:16" ht="12.9" customHeight="1" x14ac:dyDescent="0.25">
      <c r="A48" s="24" t="s">
        <v>77</v>
      </c>
      <c r="B48" s="6" t="s">
        <v>34</v>
      </c>
      <c r="C48" s="16">
        <v>1</v>
      </c>
      <c r="D48" s="9">
        <v>1</v>
      </c>
      <c r="E48" s="16">
        <v>1</v>
      </c>
      <c r="F48" s="16">
        <v>1</v>
      </c>
      <c r="G48" s="16">
        <v>1</v>
      </c>
      <c r="H48" s="16">
        <v>1</v>
      </c>
      <c r="I48" s="16">
        <v>1</v>
      </c>
      <c r="J48" s="16">
        <v>1</v>
      </c>
      <c r="K48" s="16">
        <v>1</v>
      </c>
      <c r="L48" s="16">
        <v>1</v>
      </c>
      <c r="M48" s="16">
        <v>1</v>
      </c>
      <c r="N48" s="16">
        <v>1</v>
      </c>
      <c r="O48" s="16">
        <v>1</v>
      </c>
      <c r="P48" s="10"/>
    </row>
    <row r="49" spans="1:16" ht="12.9" customHeight="1" x14ac:dyDescent="0.25">
      <c r="A49" s="28" t="s">
        <v>78</v>
      </c>
      <c r="B49" s="6" t="s">
        <v>47</v>
      </c>
      <c r="C49" s="16">
        <v>1</v>
      </c>
      <c r="D49" s="16" t="s">
        <v>68</v>
      </c>
      <c r="E49" s="16" t="s">
        <v>68</v>
      </c>
      <c r="F49" s="16" t="s">
        <v>68</v>
      </c>
      <c r="G49" s="65" t="s">
        <v>32</v>
      </c>
      <c r="H49" s="16" t="s">
        <v>68</v>
      </c>
      <c r="I49" s="16" t="s">
        <v>68</v>
      </c>
      <c r="J49" s="16" t="s">
        <v>68</v>
      </c>
      <c r="K49" s="16" t="s">
        <v>26</v>
      </c>
      <c r="L49" s="16" t="s">
        <v>68</v>
      </c>
      <c r="M49" s="16" t="s">
        <v>24</v>
      </c>
      <c r="N49" s="16"/>
      <c r="O49" s="16"/>
      <c r="P49" s="10"/>
    </row>
    <row r="50" spans="1:16" ht="12.9" customHeight="1" x14ac:dyDescent="0.2">
      <c r="A50" s="28" t="s">
        <v>79</v>
      </c>
      <c r="B50" s="6" t="s">
        <v>47</v>
      </c>
      <c r="C50" s="16" t="s">
        <v>20</v>
      </c>
      <c r="D50" s="16" t="s">
        <v>68</v>
      </c>
      <c r="E50" s="16" t="s">
        <v>68</v>
      </c>
      <c r="F50" s="16" t="s">
        <v>68</v>
      </c>
      <c r="G50" s="69" t="s">
        <v>28</v>
      </c>
      <c r="H50" s="16" t="s">
        <v>68</v>
      </c>
      <c r="I50" s="16" t="s">
        <v>68</v>
      </c>
      <c r="J50" s="16" t="s">
        <v>68</v>
      </c>
      <c r="K50" s="16" t="s">
        <v>68</v>
      </c>
      <c r="L50" s="16" t="s">
        <v>68</v>
      </c>
      <c r="M50" s="16" t="s">
        <v>24</v>
      </c>
      <c r="N50" s="16"/>
      <c r="O50" s="16"/>
      <c r="P50" s="10"/>
    </row>
    <row r="51" spans="1:16" ht="12.9" customHeight="1" x14ac:dyDescent="0.25">
      <c r="A51" s="24" t="s">
        <v>80</v>
      </c>
      <c r="B51" s="6" t="s">
        <v>34</v>
      </c>
      <c r="C51" s="16">
        <v>1</v>
      </c>
      <c r="D51" s="9">
        <v>1</v>
      </c>
      <c r="E51" s="16">
        <v>1</v>
      </c>
      <c r="F51" s="16">
        <v>1</v>
      </c>
      <c r="G51" s="16">
        <v>1</v>
      </c>
      <c r="H51" s="16">
        <v>1</v>
      </c>
      <c r="I51" s="16">
        <v>1</v>
      </c>
      <c r="J51" s="16">
        <v>1</v>
      </c>
      <c r="K51" s="16">
        <v>1</v>
      </c>
      <c r="L51" s="16">
        <v>1</v>
      </c>
      <c r="M51" s="16">
        <v>1</v>
      </c>
      <c r="N51" s="16">
        <v>1</v>
      </c>
      <c r="O51" s="16">
        <v>1</v>
      </c>
      <c r="P51" s="10"/>
    </row>
    <row r="52" spans="1:16" ht="12.9" customHeight="1" x14ac:dyDescent="0.25">
      <c r="A52" s="24" t="s">
        <v>81</v>
      </c>
      <c r="B52" s="6" t="s">
        <v>34</v>
      </c>
      <c r="C52" s="16">
        <v>1</v>
      </c>
      <c r="D52" s="9">
        <v>1</v>
      </c>
      <c r="E52" s="16">
        <v>1</v>
      </c>
      <c r="F52" s="16">
        <v>1</v>
      </c>
      <c r="G52" s="16">
        <v>1</v>
      </c>
      <c r="H52" s="16">
        <v>1</v>
      </c>
      <c r="I52" s="16">
        <v>1</v>
      </c>
      <c r="J52" s="16">
        <v>1</v>
      </c>
      <c r="K52" s="16">
        <v>1</v>
      </c>
      <c r="L52" s="16">
        <v>1</v>
      </c>
      <c r="M52" s="16">
        <v>1</v>
      </c>
      <c r="N52" s="16">
        <v>1</v>
      </c>
      <c r="O52" s="16">
        <v>1</v>
      </c>
      <c r="P52" s="10"/>
    </row>
    <row r="53" spans="1:16" ht="12.9" customHeight="1" x14ac:dyDescent="0.25">
      <c r="A53" s="27" t="s">
        <v>82</v>
      </c>
      <c r="B53" s="6" t="s">
        <v>47</v>
      </c>
      <c r="C53" s="16" t="s">
        <v>20</v>
      </c>
      <c r="D53" s="16" t="s">
        <v>68</v>
      </c>
      <c r="E53" s="16" t="s">
        <v>68</v>
      </c>
      <c r="F53" s="16" t="s">
        <v>68</v>
      </c>
      <c r="G53" s="16" t="s">
        <v>68</v>
      </c>
      <c r="H53" s="16" t="s">
        <v>68</v>
      </c>
      <c r="I53" s="16" t="s">
        <v>68</v>
      </c>
      <c r="J53" s="16" t="s">
        <v>68</v>
      </c>
      <c r="K53" s="16" t="s">
        <v>68</v>
      </c>
      <c r="L53" s="16" t="s">
        <v>68</v>
      </c>
      <c r="M53" s="9" t="s">
        <v>22</v>
      </c>
      <c r="N53" s="16" t="s">
        <v>24</v>
      </c>
      <c r="O53" s="16" t="s">
        <v>24</v>
      </c>
      <c r="P53" s="10"/>
    </row>
    <row r="54" spans="1:16" ht="12.9" customHeight="1" x14ac:dyDescent="0.25">
      <c r="A54" s="38" t="s">
        <v>83</v>
      </c>
      <c r="B54" s="6" t="s">
        <v>84</v>
      </c>
      <c r="C54" s="29">
        <v>1</v>
      </c>
      <c r="D54" s="16" t="s">
        <v>68</v>
      </c>
      <c r="E54" s="16" t="s">
        <v>68</v>
      </c>
      <c r="F54" s="16" t="s">
        <v>68</v>
      </c>
      <c r="G54" s="64">
        <v>1</v>
      </c>
      <c r="H54" s="71">
        <v>1</v>
      </c>
      <c r="I54" s="16">
        <v>1</v>
      </c>
      <c r="J54" s="16">
        <v>1</v>
      </c>
      <c r="K54" s="16">
        <v>1</v>
      </c>
      <c r="L54" s="16">
        <v>1</v>
      </c>
      <c r="M54" s="31" t="s">
        <v>68</v>
      </c>
      <c r="N54" s="16"/>
      <c r="O54" s="16"/>
      <c r="P54" s="10"/>
    </row>
    <row r="55" spans="1:16" ht="12.9" customHeight="1" x14ac:dyDescent="0.25">
      <c r="A55" s="25" t="s">
        <v>85</v>
      </c>
      <c r="B55" s="6" t="s">
        <v>34</v>
      </c>
      <c r="C55" s="16">
        <v>1</v>
      </c>
      <c r="D55" s="8" t="s">
        <v>32</v>
      </c>
      <c r="E55" s="61">
        <v>1</v>
      </c>
      <c r="F55" s="61">
        <v>1</v>
      </c>
      <c r="G55" s="61">
        <v>1</v>
      </c>
      <c r="H55" s="16" t="s">
        <v>30</v>
      </c>
      <c r="I55" s="16" t="s">
        <v>30</v>
      </c>
      <c r="J55" s="16">
        <v>1</v>
      </c>
      <c r="K55" s="16">
        <v>1</v>
      </c>
      <c r="L55" s="16" t="s">
        <v>30</v>
      </c>
      <c r="M55" s="16">
        <v>1</v>
      </c>
      <c r="N55" s="16" t="s">
        <v>20</v>
      </c>
      <c r="O55" s="16" t="s">
        <v>20</v>
      </c>
      <c r="P55" s="10"/>
    </row>
    <row r="56" spans="1:16" ht="12" x14ac:dyDescent="0.25">
      <c r="A56" s="25" t="s">
        <v>86</v>
      </c>
      <c r="B56" s="6" t="s">
        <v>42</v>
      </c>
      <c r="C56" s="16">
        <v>1</v>
      </c>
      <c r="D56" s="8" t="s">
        <v>32</v>
      </c>
      <c r="E56" s="61">
        <v>1</v>
      </c>
      <c r="F56" s="61">
        <v>1</v>
      </c>
      <c r="G56" s="16" t="s">
        <v>30</v>
      </c>
      <c r="H56" s="61">
        <v>1</v>
      </c>
      <c r="I56" s="16">
        <v>1</v>
      </c>
      <c r="J56" s="16" t="s">
        <v>30</v>
      </c>
      <c r="K56" s="16">
        <v>1</v>
      </c>
      <c r="L56" s="16" t="s">
        <v>30</v>
      </c>
      <c r="M56" s="16">
        <v>1</v>
      </c>
      <c r="N56" s="16" t="s">
        <v>24</v>
      </c>
      <c r="O56" s="16" t="s">
        <v>22</v>
      </c>
      <c r="P56" s="10"/>
    </row>
    <row r="57" spans="1:16" ht="12.9" customHeight="1" x14ac:dyDescent="0.2">
      <c r="A57" s="28" t="s">
        <v>87</v>
      </c>
      <c r="B57" s="6" t="s">
        <v>88</v>
      </c>
      <c r="C57" s="16" t="s">
        <v>24</v>
      </c>
      <c r="D57" s="16" t="s">
        <v>68</v>
      </c>
      <c r="E57" s="16" t="s">
        <v>68</v>
      </c>
      <c r="F57" s="16" t="s">
        <v>68</v>
      </c>
      <c r="G57" s="16" t="s">
        <v>68</v>
      </c>
      <c r="H57" s="16" t="s">
        <v>68</v>
      </c>
      <c r="I57" s="16" t="s">
        <v>68</v>
      </c>
      <c r="J57" s="16" t="s">
        <v>68</v>
      </c>
      <c r="K57" s="16" t="s">
        <v>68</v>
      </c>
      <c r="L57" s="16" t="s">
        <v>68</v>
      </c>
      <c r="M57" s="16"/>
      <c r="N57" s="16"/>
      <c r="O57" s="16"/>
      <c r="P57" s="10"/>
    </row>
    <row r="58" spans="1:16" ht="12.9" customHeight="1" x14ac:dyDescent="0.25">
      <c r="A58" s="24" t="s">
        <v>89</v>
      </c>
      <c r="B58" s="6" t="s">
        <v>36</v>
      </c>
      <c r="C58" s="16">
        <v>1</v>
      </c>
      <c r="D58" s="9">
        <v>1</v>
      </c>
      <c r="E58" s="16">
        <v>1</v>
      </c>
      <c r="F58" s="16">
        <v>1</v>
      </c>
      <c r="G58" s="16">
        <v>1</v>
      </c>
      <c r="H58" s="16">
        <v>1</v>
      </c>
      <c r="I58" s="16">
        <v>1</v>
      </c>
      <c r="J58" s="16">
        <v>1</v>
      </c>
      <c r="K58" s="16">
        <v>1</v>
      </c>
      <c r="L58" s="16">
        <v>1</v>
      </c>
      <c r="M58" s="16">
        <v>1</v>
      </c>
      <c r="N58" s="16">
        <v>1</v>
      </c>
      <c r="O58" s="16">
        <v>1</v>
      </c>
      <c r="P58" s="10"/>
    </row>
    <row r="59" spans="1:16" ht="12.9" customHeight="1" x14ac:dyDescent="0.25">
      <c r="A59" s="24" t="s">
        <v>90</v>
      </c>
      <c r="B59" s="6" t="s">
        <v>58</v>
      </c>
      <c r="C59" s="16">
        <v>1</v>
      </c>
      <c r="D59" s="9">
        <v>1</v>
      </c>
      <c r="E59" s="16">
        <v>1</v>
      </c>
      <c r="F59" s="16">
        <v>1</v>
      </c>
      <c r="G59" s="16" t="s">
        <v>30</v>
      </c>
      <c r="H59" s="16" t="s">
        <v>68</v>
      </c>
      <c r="I59" s="16" t="s">
        <v>68</v>
      </c>
      <c r="J59" s="16" t="s">
        <v>68</v>
      </c>
      <c r="K59" s="16" t="s">
        <v>26</v>
      </c>
      <c r="L59" s="61">
        <v>1</v>
      </c>
      <c r="M59" s="16">
        <v>1</v>
      </c>
      <c r="N59" s="16" t="s">
        <v>20</v>
      </c>
      <c r="O59" s="16" t="s">
        <v>20</v>
      </c>
      <c r="P59" s="10"/>
    </row>
    <row r="60" spans="1:16" ht="12.9" customHeight="1" x14ac:dyDescent="0.25">
      <c r="A60" s="24" t="s">
        <v>91</v>
      </c>
      <c r="B60" s="6" t="s">
        <v>36</v>
      </c>
      <c r="C60" s="16">
        <v>1</v>
      </c>
      <c r="D60" s="9">
        <v>1</v>
      </c>
      <c r="E60" s="16">
        <v>1</v>
      </c>
      <c r="F60" s="16">
        <v>1</v>
      </c>
      <c r="G60" s="16">
        <v>1</v>
      </c>
      <c r="H60" s="16">
        <v>1</v>
      </c>
      <c r="I60" s="16">
        <v>1</v>
      </c>
      <c r="J60" s="16">
        <v>1</v>
      </c>
      <c r="K60" s="16">
        <v>1</v>
      </c>
      <c r="L60" s="16">
        <v>1</v>
      </c>
      <c r="M60" s="16">
        <v>1</v>
      </c>
      <c r="N60" s="16">
        <v>1</v>
      </c>
      <c r="O60" s="16">
        <v>1</v>
      </c>
      <c r="P60" s="10"/>
    </row>
    <row r="61" spans="1:16" ht="12.9" customHeight="1" x14ac:dyDescent="0.25">
      <c r="A61" s="24" t="s">
        <v>92</v>
      </c>
      <c r="B61" s="6" t="s">
        <v>36</v>
      </c>
      <c r="C61" s="16">
        <v>1</v>
      </c>
      <c r="D61" s="9">
        <v>1</v>
      </c>
      <c r="E61" s="16">
        <v>1</v>
      </c>
      <c r="F61" s="16">
        <v>1</v>
      </c>
      <c r="G61" s="16">
        <v>1</v>
      </c>
      <c r="H61" s="16">
        <v>1</v>
      </c>
      <c r="I61" s="16">
        <v>1</v>
      </c>
      <c r="J61" s="16">
        <v>1</v>
      </c>
      <c r="K61" s="16">
        <v>1</v>
      </c>
      <c r="L61" s="16">
        <v>1</v>
      </c>
      <c r="M61" s="16">
        <v>1</v>
      </c>
      <c r="N61" s="16">
        <v>1</v>
      </c>
      <c r="O61" s="16">
        <v>1</v>
      </c>
      <c r="P61" s="10"/>
    </row>
    <row r="62" spans="1:16" ht="12.9" customHeight="1" x14ac:dyDescent="0.25">
      <c r="A62" s="25" t="s">
        <v>93</v>
      </c>
      <c r="B62" s="6" t="s">
        <v>64</v>
      </c>
      <c r="C62" s="29">
        <v>1</v>
      </c>
      <c r="D62" s="16" t="s">
        <v>68</v>
      </c>
      <c r="E62" s="8">
        <v>1</v>
      </c>
      <c r="F62" s="16">
        <v>1</v>
      </c>
      <c r="G62" s="16">
        <v>1</v>
      </c>
      <c r="H62" s="16">
        <v>1</v>
      </c>
      <c r="I62" s="16">
        <v>1</v>
      </c>
      <c r="J62" s="16">
        <v>1</v>
      </c>
      <c r="K62" s="16">
        <v>1</v>
      </c>
      <c r="L62" s="16" t="s">
        <v>68</v>
      </c>
      <c r="M62" s="16" t="s">
        <v>68</v>
      </c>
      <c r="N62" s="16" t="s">
        <v>68</v>
      </c>
      <c r="O62" s="16" t="s">
        <v>68</v>
      </c>
      <c r="P62" s="10"/>
    </row>
    <row r="63" spans="1:16" ht="12.9" customHeight="1" x14ac:dyDescent="0.25">
      <c r="A63" s="24" t="s">
        <v>94</v>
      </c>
      <c r="B63" s="6" t="s">
        <v>95</v>
      </c>
      <c r="C63" s="16">
        <v>1</v>
      </c>
      <c r="D63" s="9">
        <v>1</v>
      </c>
      <c r="E63" s="16">
        <v>1</v>
      </c>
      <c r="F63" s="16">
        <v>1</v>
      </c>
      <c r="G63" s="16">
        <v>1</v>
      </c>
      <c r="H63" s="16">
        <v>1</v>
      </c>
      <c r="I63" s="63">
        <v>1</v>
      </c>
      <c r="J63" s="16">
        <v>1</v>
      </c>
      <c r="K63" s="16">
        <v>1</v>
      </c>
      <c r="L63" s="16">
        <v>1</v>
      </c>
      <c r="M63" s="16">
        <v>1</v>
      </c>
      <c r="N63" s="16">
        <v>1</v>
      </c>
      <c r="O63" s="16">
        <v>1</v>
      </c>
      <c r="P63" s="10"/>
    </row>
    <row r="64" spans="1:16" ht="12.9" customHeight="1" x14ac:dyDescent="0.25">
      <c r="A64" s="38" t="s">
        <v>96</v>
      </c>
      <c r="B64" s="6" t="s">
        <v>64</v>
      </c>
      <c r="C64" s="29">
        <v>1</v>
      </c>
      <c r="D64" s="16" t="s">
        <v>68</v>
      </c>
      <c r="E64" s="16" t="s">
        <v>68</v>
      </c>
      <c r="F64" s="16" t="s">
        <v>68</v>
      </c>
      <c r="G64" s="16" t="s">
        <v>68</v>
      </c>
      <c r="H64" s="16" t="s">
        <v>68</v>
      </c>
      <c r="I64" s="16" t="s">
        <v>68</v>
      </c>
      <c r="J64" s="64" t="s">
        <v>32</v>
      </c>
      <c r="K64" s="16" t="s">
        <v>68</v>
      </c>
      <c r="L64" s="16" t="s">
        <v>68</v>
      </c>
      <c r="M64" s="16" t="s">
        <v>24</v>
      </c>
      <c r="N64" s="16"/>
      <c r="O64" s="16" t="s">
        <v>24</v>
      </c>
      <c r="P64" s="10"/>
    </row>
    <row r="65" spans="1:16" ht="12.9" customHeight="1" x14ac:dyDescent="0.2">
      <c r="A65" s="28" t="s">
        <v>97</v>
      </c>
      <c r="B65" s="6" t="s">
        <v>47</v>
      </c>
      <c r="C65" s="16" t="s">
        <v>24</v>
      </c>
      <c r="D65" s="16" t="s">
        <v>68</v>
      </c>
      <c r="E65" s="16" t="s">
        <v>68</v>
      </c>
      <c r="F65" s="16" t="s">
        <v>68</v>
      </c>
      <c r="G65" s="16" t="s">
        <v>68</v>
      </c>
      <c r="H65" s="16" t="s">
        <v>68</v>
      </c>
      <c r="I65" s="16" t="s">
        <v>68</v>
      </c>
      <c r="J65" s="16" t="s">
        <v>68</v>
      </c>
      <c r="K65" s="16" t="s">
        <v>68</v>
      </c>
      <c r="L65" s="16" t="s">
        <v>68</v>
      </c>
      <c r="M65" s="16" t="s">
        <v>24</v>
      </c>
      <c r="N65" s="16"/>
      <c r="O65" s="16"/>
      <c r="P65" s="10"/>
    </row>
    <row r="66" spans="1:16" ht="12.9" customHeight="1" x14ac:dyDescent="0.25">
      <c r="A66" s="32" t="s">
        <v>98</v>
      </c>
      <c r="B66" s="6" t="s">
        <v>47</v>
      </c>
      <c r="C66" s="29">
        <v>1</v>
      </c>
      <c r="D66" s="16" t="s">
        <v>68</v>
      </c>
      <c r="E66" s="16" t="s">
        <v>68</v>
      </c>
      <c r="F66" s="16" t="s">
        <v>68</v>
      </c>
      <c r="G66" s="64" t="s">
        <v>32</v>
      </c>
      <c r="H66" s="16" t="s">
        <v>68</v>
      </c>
      <c r="I66" s="16" t="s">
        <v>68</v>
      </c>
      <c r="J66" s="16" t="s">
        <v>68</v>
      </c>
      <c r="K66" s="71" t="s">
        <v>32</v>
      </c>
      <c r="L66" s="16" t="s">
        <v>68</v>
      </c>
      <c r="M66" s="16" t="s">
        <v>68</v>
      </c>
      <c r="N66" s="16" t="s">
        <v>68</v>
      </c>
      <c r="O66" s="16" t="s">
        <v>68</v>
      </c>
      <c r="P66" s="10"/>
    </row>
    <row r="67" spans="1:16" ht="12.9" customHeight="1" x14ac:dyDescent="0.25">
      <c r="A67" s="24" t="s">
        <v>99</v>
      </c>
      <c r="B67" s="6" t="s">
        <v>100</v>
      </c>
      <c r="C67" s="29">
        <v>1</v>
      </c>
      <c r="D67" s="16" t="s">
        <v>68</v>
      </c>
      <c r="E67" s="16" t="s">
        <v>68</v>
      </c>
      <c r="F67" s="9">
        <v>1</v>
      </c>
      <c r="G67" s="16">
        <v>1</v>
      </c>
      <c r="H67" s="16">
        <v>1</v>
      </c>
      <c r="I67" s="16">
        <v>1</v>
      </c>
      <c r="J67" s="16">
        <v>1</v>
      </c>
      <c r="K67" s="16" t="s">
        <v>68</v>
      </c>
      <c r="L67" s="16" t="s">
        <v>68</v>
      </c>
      <c r="M67" s="16" t="s">
        <v>68</v>
      </c>
      <c r="N67" s="16" t="s">
        <v>68</v>
      </c>
      <c r="O67" s="16" t="s">
        <v>68</v>
      </c>
      <c r="P67" s="10"/>
    </row>
    <row r="68" spans="1:16" ht="12.9" customHeight="1" x14ac:dyDescent="0.25">
      <c r="A68" s="76" t="s">
        <v>231</v>
      </c>
      <c r="B68" s="6"/>
      <c r="C68" s="29">
        <v>1</v>
      </c>
      <c r="D68" s="16" t="s">
        <v>68</v>
      </c>
      <c r="E68" s="16" t="s">
        <v>68</v>
      </c>
      <c r="F68" s="16" t="s">
        <v>68</v>
      </c>
      <c r="G68" s="16" t="s">
        <v>68</v>
      </c>
      <c r="H68" s="16" t="s">
        <v>68</v>
      </c>
      <c r="I68" s="16" t="s">
        <v>68</v>
      </c>
      <c r="J68" s="16" t="s">
        <v>68</v>
      </c>
      <c r="K68" s="16" t="s">
        <v>68</v>
      </c>
      <c r="L68" s="16" t="s">
        <v>68</v>
      </c>
      <c r="M68" s="67" t="s">
        <v>32</v>
      </c>
      <c r="N68" s="16"/>
      <c r="O68" s="16"/>
      <c r="P68" s="10"/>
    </row>
    <row r="69" spans="1:16" s="37" customFormat="1" ht="12" x14ac:dyDescent="0.2">
      <c r="A69" s="34" t="s">
        <v>101</v>
      </c>
      <c r="B69" s="35" t="s">
        <v>102</v>
      </c>
      <c r="C69" s="36">
        <v>1</v>
      </c>
      <c r="D69" s="36" t="s">
        <v>68</v>
      </c>
      <c r="E69" s="68" t="s">
        <v>32</v>
      </c>
      <c r="F69" s="36" t="s">
        <v>68</v>
      </c>
      <c r="G69" s="36" t="s">
        <v>68</v>
      </c>
      <c r="H69" s="36" t="s">
        <v>68</v>
      </c>
      <c r="I69" s="36" t="s">
        <v>68</v>
      </c>
      <c r="J69" s="36" t="s">
        <v>68</v>
      </c>
      <c r="K69" s="16" t="s">
        <v>68</v>
      </c>
      <c r="L69" s="16" t="s">
        <v>68</v>
      </c>
      <c r="M69" s="36" t="s">
        <v>22</v>
      </c>
      <c r="N69" s="36" t="s">
        <v>24</v>
      </c>
      <c r="O69" s="36" t="s">
        <v>24</v>
      </c>
    </row>
    <row r="70" spans="1:16" ht="12.9" customHeight="1" x14ac:dyDescent="0.25">
      <c r="A70" s="32" t="s">
        <v>103</v>
      </c>
      <c r="B70" s="6" t="s">
        <v>104</v>
      </c>
      <c r="C70" s="16" t="s">
        <v>20</v>
      </c>
      <c r="D70" s="9" t="s">
        <v>68</v>
      </c>
      <c r="E70" s="16" t="s">
        <v>68</v>
      </c>
      <c r="F70" s="36" t="s">
        <v>68</v>
      </c>
      <c r="G70" s="36" t="s">
        <v>68</v>
      </c>
      <c r="H70" s="36" t="s">
        <v>68</v>
      </c>
      <c r="I70" s="36" t="s">
        <v>68</v>
      </c>
      <c r="J70" s="36" t="s">
        <v>68</v>
      </c>
      <c r="K70" s="16" t="s">
        <v>68</v>
      </c>
      <c r="L70" s="16" t="s">
        <v>68</v>
      </c>
      <c r="M70" s="16" t="s">
        <v>68</v>
      </c>
      <c r="N70" s="16" t="s">
        <v>24</v>
      </c>
      <c r="O70" s="9" t="s">
        <v>22</v>
      </c>
      <c r="P70" s="10"/>
    </row>
    <row r="71" spans="1:16" ht="12.9" customHeight="1" x14ac:dyDescent="0.25">
      <c r="A71" s="24" t="s">
        <v>105</v>
      </c>
      <c r="B71" s="6" t="s">
        <v>58</v>
      </c>
      <c r="C71" s="16">
        <v>1</v>
      </c>
      <c r="D71" s="9">
        <v>1</v>
      </c>
      <c r="E71" s="16">
        <v>1</v>
      </c>
      <c r="F71" s="16">
        <v>1</v>
      </c>
      <c r="G71" s="16">
        <v>1</v>
      </c>
      <c r="H71" s="16" t="s">
        <v>26</v>
      </c>
      <c r="I71" s="36" t="s">
        <v>68</v>
      </c>
      <c r="J71" s="16" t="s">
        <v>68</v>
      </c>
      <c r="K71" s="16">
        <v>1</v>
      </c>
      <c r="L71" s="16">
        <v>1</v>
      </c>
      <c r="M71" s="16">
        <v>1</v>
      </c>
      <c r="N71" s="16" t="s">
        <v>20</v>
      </c>
      <c r="O71" s="16" t="s">
        <v>20</v>
      </c>
      <c r="P71" s="10"/>
    </row>
    <row r="72" spans="1:16" ht="12.9" customHeight="1" x14ac:dyDescent="0.25">
      <c r="A72" s="38" t="s">
        <v>106</v>
      </c>
      <c r="B72" s="6" t="s">
        <v>107</v>
      </c>
      <c r="C72" s="16" t="s">
        <v>22</v>
      </c>
      <c r="D72" s="16" t="s">
        <v>68</v>
      </c>
      <c r="E72" s="16" t="s">
        <v>68</v>
      </c>
      <c r="F72" s="16" t="s">
        <v>68</v>
      </c>
      <c r="G72" s="16" t="s">
        <v>68</v>
      </c>
      <c r="H72" s="16" t="s">
        <v>68</v>
      </c>
      <c r="I72" s="16" t="s">
        <v>68</v>
      </c>
      <c r="J72" s="16" t="s">
        <v>68</v>
      </c>
      <c r="K72" s="16" t="s">
        <v>68</v>
      </c>
      <c r="L72" s="16" t="s">
        <v>68</v>
      </c>
      <c r="M72" s="9" t="s">
        <v>24</v>
      </c>
      <c r="N72" s="9" t="s">
        <v>22</v>
      </c>
      <c r="O72" s="9" t="s">
        <v>22</v>
      </c>
      <c r="P72" s="10"/>
    </row>
    <row r="73" spans="1:16" ht="12.9" customHeight="1" x14ac:dyDescent="0.25">
      <c r="A73" s="30" t="s">
        <v>108</v>
      </c>
      <c r="B73" s="6" t="s">
        <v>47</v>
      </c>
      <c r="C73" s="29">
        <v>1</v>
      </c>
      <c r="D73" s="16" t="s">
        <v>68</v>
      </c>
      <c r="E73" s="16" t="s">
        <v>68</v>
      </c>
      <c r="F73" s="16" t="s">
        <v>68</v>
      </c>
      <c r="G73" s="16" t="s">
        <v>68</v>
      </c>
      <c r="H73" s="16" t="s">
        <v>68</v>
      </c>
      <c r="I73" s="16" t="s">
        <v>68</v>
      </c>
      <c r="J73" s="16" t="s">
        <v>68</v>
      </c>
      <c r="K73" s="65" t="s">
        <v>32</v>
      </c>
      <c r="L73" s="16" t="s">
        <v>68</v>
      </c>
      <c r="M73" s="16" t="s">
        <v>68</v>
      </c>
      <c r="N73" s="16" t="s">
        <v>68</v>
      </c>
      <c r="O73" s="16" t="s">
        <v>68</v>
      </c>
      <c r="P73" s="10"/>
    </row>
    <row r="74" spans="1:16" ht="12.9" customHeight="1" x14ac:dyDescent="0.25">
      <c r="A74" s="28" t="s">
        <v>109</v>
      </c>
      <c r="B74" s="6" t="s">
        <v>47</v>
      </c>
      <c r="C74" s="16" t="s">
        <v>22</v>
      </c>
      <c r="D74" s="69" t="s">
        <v>28</v>
      </c>
      <c r="E74" s="16" t="s">
        <v>68</v>
      </c>
      <c r="F74" s="16" t="s">
        <v>68</v>
      </c>
      <c r="G74" s="16" t="s">
        <v>68</v>
      </c>
      <c r="H74" s="16" t="s">
        <v>68</v>
      </c>
      <c r="I74" s="16" t="s">
        <v>68</v>
      </c>
      <c r="J74" s="16" t="s">
        <v>68</v>
      </c>
      <c r="K74" s="16" t="s">
        <v>68</v>
      </c>
      <c r="L74" s="16" t="s">
        <v>68</v>
      </c>
      <c r="M74" s="9" t="s">
        <v>24</v>
      </c>
      <c r="N74" s="16" t="s">
        <v>24</v>
      </c>
      <c r="O74" s="16" t="s">
        <v>22</v>
      </c>
      <c r="P74" s="10"/>
    </row>
    <row r="75" spans="1:16" ht="12.9" customHeight="1" x14ac:dyDescent="0.25">
      <c r="A75" s="32" t="s">
        <v>110</v>
      </c>
      <c r="B75" s="6" t="s">
        <v>64</v>
      </c>
      <c r="C75" s="29">
        <v>1</v>
      </c>
      <c r="D75" s="16" t="s">
        <v>68</v>
      </c>
      <c r="E75" s="16" t="s">
        <v>68</v>
      </c>
      <c r="F75" s="16" t="s">
        <v>68</v>
      </c>
      <c r="G75" s="16" t="s">
        <v>68</v>
      </c>
      <c r="H75" s="16" t="s">
        <v>68</v>
      </c>
      <c r="I75" s="16" t="s">
        <v>68</v>
      </c>
      <c r="J75" s="64" t="s">
        <v>32</v>
      </c>
      <c r="K75" s="16" t="s">
        <v>68</v>
      </c>
      <c r="L75" s="16" t="s">
        <v>68</v>
      </c>
      <c r="M75" s="16"/>
      <c r="N75" s="16"/>
      <c r="O75" s="16"/>
      <c r="P75" s="10"/>
    </row>
    <row r="76" spans="1:16" ht="12.9" customHeight="1" x14ac:dyDescent="0.2">
      <c r="A76" s="27" t="s">
        <v>111</v>
      </c>
      <c r="B76" s="6" t="s">
        <v>47</v>
      </c>
      <c r="C76" s="29" t="s">
        <v>24</v>
      </c>
      <c r="D76" s="16" t="s">
        <v>68</v>
      </c>
      <c r="E76" s="16" t="s">
        <v>68</v>
      </c>
      <c r="F76" s="16" t="s">
        <v>68</v>
      </c>
      <c r="G76" s="16" t="s">
        <v>68</v>
      </c>
      <c r="H76" s="16" t="s">
        <v>68</v>
      </c>
      <c r="I76" s="16" t="s">
        <v>68</v>
      </c>
      <c r="J76" s="16" t="s">
        <v>68</v>
      </c>
      <c r="K76" s="16" t="s">
        <v>68</v>
      </c>
      <c r="L76" s="16" t="s">
        <v>68</v>
      </c>
      <c r="M76" s="16"/>
      <c r="N76" s="16"/>
      <c r="O76" s="16"/>
      <c r="P76" s="10"/>
    </row>
    <row r="77" spans="1:16" ht="12.9" customHeight="1" x14ac:dyDescent="0.2">
      <c r="A77" s="27" t="s">
        <v>112</v>
      </c>
      <c r="B77" s="6" t="s">
        <v>47</v>
      </c>
      <c r="C77" s="29" t="s">
        <v>24</v>
      </c>
      <c r="D77" s="16" t="s">
        <v>68</v>
      </c>
      <c r="E77" s="16" t="s">
        <v>68</v>
      </c>
      <c r="F77" s="16" t="s">
        <v>68</v>
      </c>
      <c r="G77" s="16" t="s">
        <v>68</v>
      </c>
      <c r="H77" s="16" t="s">
        <v>68</v>
      </c>
      <c r="I77" s="16" t="s">
        <v>68</v>
      </c>
      <c r="J77" s="16" t="s">
        <v>68</v>
      </c>
      <c r="K77" s="16" t="s">
        <v>68</v>
      </c>
      <c r="L77" s="16" t="s">
        <v>68</v>
      </c>
      <c r="M77" s="16" t="s">
        <v>68</v>
      </c>
      <c r="N77" s="16" t="s">
        <v>68</v>
      </c>
      <c r="O77" s="16" t="s">
        <v>68</v>
      </c>
      <c r="P77" s="10"/>
    </row>
    <row r="78" spans="1:16" ht="12.9" customHeight="1" x14ac:dyDescent="0.25">
      <c r="A78" s="80" t="s">
        <v>113</v>
      </c>
      <c r="B78" s="6" t="s">
        <v>84</v>
      </c>
      <c r="C78" s="16">
        <v>1</v>
      </c>
      <c r="D78" s="16" t="s">
        <v>68</v>
      </c>
      <c r="E78" s="16" t="s">
        <v>68</v>
      </c>
      <c r="F78" s="16" t="s">
        <v>68</v>
      </c>
      <c r="G78" s="81" t="s">
        <v>32</v>
      </c>
      <c r="H78" s="16" t="s">
        <v>68</v>
      </c>
      <c r="I78" s="82" t="s">
        <v>32</v>
      </c>
      <c r="J78" s="82" t="s">
        <v>32</v>
      </c>
      <c r="K78" s="16" t="s">
        <v>68</v>
      </c>
      <c r="L78" s="16" t="s">
        <v>68</v>
      </c>
      <c r="M78" s="16" t="s">
        <v>68</v>
      </c>
      <c r="N78" s="16" t="s">
        <v>68</v>
      </c>
      <c r="O78" s="16" t="s">
        <v>68</v>
      </c>
      <c r="P78" s="10"/>
    </row>
    <row r="79" spans="1:16" ht="12.9" customHeight="1" x14ac:dyDescent="0.25">
      <c r="A79" s="32" t="s">
        <v>114</v>
      </c>
      <c r="B79" s="6" t="s">
        <v>64</v>
      </c>
      <c r="C79" s="29">
        <v>1</v>
      </c>
      <c r="D79" s="16" t="s">
        <v>68</v>
      </c>
      <c r="E79" s="16" t="s">
        <v>68</v>
      </c>
      <c r="F79" s="16" t="s">
        <v>68</v>
      </c>
      <c r="G79" s="16" t="s">
        <v>68</v>
      </c>
      <c r="H79" s="16" t="s">
        <v>68</v>
      </c>
      <c r="I79" s="16" t="s">
        <v>68</v>
      </c>
      <c r="J79" s="16" t="s">
        <v>68</v>
      </c>
      <c r="K79" s="64" t="s">
        <v>32</v>
      </c>
      <c r="L79" s="16" t="s">
        <v>68</v>
      </c>
      <c r="M79" s="16" t="s">
        <v>68</v>
      </c>
      <c r="N79" s="16"/>
      <c r="O79" s="16"/>
      <c r="P79" s="10"/>
    </row>
    <row r="80" spans="1:16" ht="12.9" customHeight="1" x14ac:dyDescent="0.25">
      <c r="A80" s="24" t="s">
        <v>115</v>
      </c>
      <c r="B80" s="6" t="s">
        <v>55</v>
      </c>
      <c r="C80" s="29">
        <v>1</v>
      </c>
      <c r="D80" s="16" t="s">
        <v>68</v>
      </c>
      <c r="E80" s="16" t="s">
        <v>68</v>
      </c>
      <c r="F80" s="16" t="s">
        <v>68</v>
      </c>
      <c r="G80" s="9">
        <v>1</v>
      </c>
      <c r="H80" s="16">
        <v>1</v>
      </c>
      <c r="I80" s="61" t="s">
        <v>32</v>
      </c>
      <c r="J80" s="16">
        <v>1</v>
      </c>
      <c r="K80" s="16">
        <v>1</v>
      </c>
      <c r="L80" s="16">
        <v>1</v>
      </c>
      <c r="M80" s="16">
        <v>1</v>
      </c>
      <c r="N80" s="31" t="s">
        <v>24</v>
      </c>
      <c r="O80" s="16"/>
      <c r="P80" s="10"/>
    </row>
    <row r="81" spans="1:16" ht="12.9" customHeight="1" x14ac:dyDescent="0.25">
      <c r="A81" s="27" t="s">
        <v>116</v>
      </c>
      <c r="B81" s="6" t="s">
        <v>47</v>
      </c>
      <c r="C81" s="16">
        <v>1</v>
      </c>
      <c r="D81" s="16" t="s">
        <v>68</v>
      </c>
      <c r="E81" s="16" t="s">
        <v>68</v>
      </c>
      <c r="F81" s="16" t="s">
        <v>68</v>
      </c>
      <c r="G81" s="16" t="s">
        <v>68</v>
      </c>
      <c r="H81" s="16" t="s">
        <v>68</v>
      </c>
      <c r="I81" s="16" t="s">
        <v>68</v>
      </c>
      <c r="J81" s="62" t="s">
        <v>32</v>
      </c>
      <c r="K81" s="16" t="s">
        <v>68</v>
      </c>
      <c r="L81" s="16" t="s">
        <v>68</v>
      </c>
      <c r="M81" s="16" t="s">
        <v>68</v>
      </c>
      <c r="N81" s="16" t="s">
        <v>68</v>
      </c>
      <c r="O81" s="16" t="s">
        <v>68</v>
      </c>
      <c r="P81" s="10"/>
    </row>
    <row r="82" spans="1:16" ht="12.9" customHeight="1" x14ac:dyDescent="0.25">
      <c r="A82" s="25" t="s">
        <v>117</v>
      </c>
      <c r="B82" s="6" t="s">
        <v>118</v>
      </c>
      <c r="C82" s="29">
        <v>1</v>
      </c>
      <c r="D82" s="16" t="s">
        <v>68</v>
      </c>
      <c r="E82" s="16" t="s">
        <v>68</v>
      </c>
      <c r="F82" s="8">
        <v>1</v>
      </c>
      <c r="G82" s="61">
        <v>1</v>
      </c>
      <c r="H82" s="16" t="s">
        <v>68</v>
      </c>
      <c r="I82" s="61">
        <v>1</v>
      </c>
      <c r="J82" s="16">
        <v>1</v>
      </c>
      <c r="K82" s="16">
        <v>1</v>
      </c>
      <c r="L82" s="16">
        <v>1</v>
      </c>
      <c r="M82" s="16">
        <v>1</v>
      </c>
      <c r="N82" s="16" t="s">
        <v>24</v>
      </c>
      <c r="O82" s="16" t="s">
        <v>24</v>
      </c>
      <c r="P82" s="10"/>
    </row>
    <row r="83" spans="1:16" ht="12.9" customHeight="1" x14ac:dyDescent="0.2">
      <c r="A83" s="40" t="s">
        <v>119</v>
      </c>
      <c r="B83" s="6"/>
      <c r="C83" s="16" t="s">
        <v>24</v>
      </c>
      <c r="D83" s="16" t="s">
        <v>68</v>
      </c>
      <c r="E83" s="16" t="s">
        <v>68</v>
      </c>
      <c r="F83" s="16" t="s">
        <v>68</v>
      </c>
      <c r="G83" s="16" t="s">
        <v>68</v>
      </c>
      <c r="H83" s="16" t="s">
        <v>68</v>
      </c>
      <c r="I83" s="16" t="s">
        <v>68</v>
      </c>
      <c r="J83" s="16" t="s">
        <v>68</v>
      </c>
      <c r="K83" s="16" t="s">
        <v>68</v>
      </c>
      <c r="L83" s="16" t="s">
        <v>68</v>
      </c>
      <c r="M83" s="16" t="s">
        <v>68</v>
      </c>
      <c r="N83" s="16" t="s">
        <v>68</v>
      </c>
      <c r="O83" s="16" t="s">
        <v>68</v>
      </c>
    </row>
    <row r="84" spans="1:16" ht="12.9" customHeight="1" x14ac:dyDescent="0.25">
      <c r="A84" s="32" t="s">
        <v>120</v>
      </c>
      <c r="B84" s="6" t="s">
        <v>107</v>
      </c>
      <c r="C84" s="16">
        <v>1</v>
      </c>
      <c r="D84" s="16" t="s">
        <v>68</v>
      </c>
      <c r="E84" s="16" t="s">
        <v>68</v>
      </c>
      <c r="F84" s="64" t="s">
        <v>32</v>
      </c>
      <c r="G84" s="16" t="s">
        <v>68</v>
      </c>
      <c r="H84" s="16" t="s">
        <v>68</v>
      </c>
      <c r="I84" s="16" t="s">
        <v>68</v>
      </c>
      <c r="J84" s="16" t="s">
        <v>68</v>
      </c>
      <c r="K84" s="16" t="s">
        <v>68</v>
      </c>
      <c r="L84" s="16" t="s">
        <v>68</v>
      </c>
      <c r="M84" s="16" t="s">
        <v>24</v>
      </c>
      <c r="N84" s="16" t="s">
        <v>22</v>
      </c>
      <c r="O84" s="16" t="s">
        <v>22</v>
      </c>
      <c r="P84" s="10"/>
    </row>
    <row r="85" spans="1:16" ht="12.9" customHeight="1" x14ac:dyDescent="0.2">
      <c r="A85" s="32" t="s">
        <v>121</v>
      </c>
      <c r="B85" s="6"/>
      <c r="C85" s="16" t="s">
        <v>22</v>
      </c>
      <c r="D85" s="16" t="s">
        <v>68</v>
      </c>
      <c r="E85" s="16" t="s">
        <v>68</v>
      </c>
      <c r="F85" s="16" t="s">
        <v>68</v>
      </c>
      <c r="G85" s="16" t="s">
        <v>68</v>
      </c>
      <c r="H85" s="16" t="s">
        <v>68</v>
      </c>
      <c r="I85" s="16" t="s">
        <v>68</v>
      </c>
      <c r="J85" s="16" t="s">
        <v>68</v>
      </c>
      <c r="K85" s="16" t="s">
        <v>68</v>
      </c>
      <c r="L85" s="16" t="s">
        <v>68</v>
      </c>
      <c r="M85" s="16" t="s">
        <v>24</v>
      </c>
      <c r="N85" s="16"/>
      <c r="O85" s="16"/>
      <c r="P85" s="10"/>
    </row>
    <row r="86" spans="1:16" s="37" customFormat="1" ht="12" x14ac:dyDescent="0.3">
      <c r="A86" s="41" t="s">
        <v>122</v>
      </c>
      <c r="B86" s="35" t="s">
        <v>34</v>
      </c>
      <c r="C86" s="36">
        <v>1</v>
      </c>
      <c r="D86" s="3">
        <v>1</v>
      </c>
      <c r="E86" s="36">
        <v>1</v>
      </c>
      <c r="F86" s="36">
        <v>1</v>
      </c>
      <c r="G86" s="36">
        <v>1</v>
      </c>
      <c r="H86" s="36">
        <v>1</v>
      </c>
      <c r="I86" s="36">
        <v>1</v>
      </c>
      <c r="J86" s="36">
        <v>1</v>
      </c>
      <c r="K86" s="36">
        <v>1</v>
      </c>
      <c r="L86" s="36">
        <v>1</v>
      </c>
      <c r="M86" s="36">
        <v>1</v>
      </c>
      <c r="N86" s="36">
        <v>1</v>
      </c>
      <c r="O86" s="36">
        <v>1</v>
      </c>
    </row>
    <row r="87" spans="1:16" ht="12.9" customHeight="1" x14ac:dyDescent="0.25">
      <c r="A87" s="24" t="s">
        <v>123</v>
      </c>
      <c r="B87" s="6" t="s">
        <v>58</v>
      </c>
      <c r="C87" s="16">
        <v>1</v>
      </c>
      <c r="D87" s="9">
        <v>1</v>
      </c>
      <c r="E87" s="16">
        <v>1</v>
      </c>
      <c r="F87" s="16">
        <v>1</v>
      </c>
      <c r="G87" s="16" t="s">
        <v>68</v>
      </c>
      <c r="H87" s="16" t="s">
        <v>68</v>
      </c>
      <c r="I87" s="16" t="s">
        <v>68</v>
      </c>
      <c r="J87" s="16" t="s">
        <v>68</v>
      </c>
      <c r="K87" s="16" t="s">
        <v>68</v>
      </c>
      <c r="L87" s="61">
        <v>1</v>
      </c>
      <c r="M87" s="16">
        <v>1</v>
      </c>
      <c r="N87" s="16" t="s">
        <v>20</v>
      </c>
      <c r="O87" s="16" t="s">
        <v>20</v>
      </c>
      <c r="P87" s="10"/>
    </row>
    <row r="88" spans="1:16" ht="12.9" customHeight="1" x14ac:dyDescent="0.25">
      <c r="A88" s="24" t="s">
        <v>124</v>
      </c>
      <c r="B88" s="6" t="s">
        <v>34</v>
      </c>
      <c r="C88" s="16">
        <v>1</v>
      </c>
      <c r="D88" s="9">
        <v>1</v>
      </c>
      <c r="E88" s="16">
        <v>1</v>
      </c>
      <c r="F88" s="16">
        <v>1</v>
      </c>
      <c r="G88" s="16">
        <v>1</v>
      </c>
      <c r="H88" s="16">
        <v>1</v>
      </c>
      <c r="I88" s="16">
        <v>1</v>
      </c>
      <c r="J88" s="16">
        <v>1</v>
      </c>
      <c r="K88" s="16">
        <v>1</v>
      </c>
      <c r="L88" s="16">
        <v>1</v>
      </c>
      <c r="M88" s="16">
        <v>1</v>
      </c>
      <c r="N88" s="16">
        <v>1</v>
      </c>
      <c r="O88" s="16">
        <v>1</v>
      </c>
      <c r="P88" s="10"/>
    </row>
    <row r="89" spans="1:16" ht="12.9" customHeight="1" x14ac:dyDescent="0.25">
      <c r="A89" s="24" t="s">
        <v>125</v>
      </c>
      <c r="B89" s="6" t="s">
        <v>34</v>
      </c>
      <c r="C89" s="16">
        <v>1</v>
      </c>
      <c r="D89" s="9">
        <v>1</v>
      </c>
      <c r="E89" s="16">
        <v>1</v>
      </c>
      <c r="F89" s="16">
        <v>1</v>
      </c>
      <c r="G89" s="16">
        <v>1</v>
      </c>
      <c r="H89" s="16">
        <v>1</v>
      </c>
      <c r="I89" s="16">
        <v>1</v>
      </c>
      <c r="J89" s="16">
        <v>1</v>
      </c>
      <c r="K89" s="16">
        <v>1</v>
      </c>
      <c r="L89" s="16">
        <v>1</v>
      </c>
      <c r="M89" s="16">
        <v>1</v>
      </c>
      <c r="N89" s="16">
        <v>1</v>
      </c>
      <c r="O89" s="16">
        <v>1</v>
      </c>
      <c r="P89" s="10"/>
    </row>
    <row r="90" spans="1:16" ht="12.9" customHeight="1" x14ac:dyDescent="0.2">
      <c r="A90" s="28" t="s">
        <v>126</v>
      </c>
      <c r="B90" s="6" t="s">
        <v>107</v>
      </c>
      <c r="C90" s="16" t="s">
        <v>22</v>
      </c>
      <c r="D90" s="16" t="s">
        <v>68</v>
      </c>
      <c r="E90" s="16" t="s">
        <v>68</v>
      </c>
      <c r="F90" s="16" t="s">
        <v>68</v>
      </c>
      <c r="G90" s="16" t="s">
        <v>68</v>
      </c>
      <c r="H90" s="16" t="s">
        <v>68</v>
      </c>
      <c r="I90" s="16" t="s">
        <v>68</v>
      </c>
      <c r="J90" s="16" t="s">
        <v>68</v>
      </c>
      <c r="K90" s="16" t="s">
        <v>68</v>
      </c>
      <c r="L90" s="16" t="s">
        <v>68</v>
      </c>
      <c r="M90" s="16"/>
      <c r="N90" s="16"/>
      <c r="O90" s="16"/>
      <c r="P90" s="10"/>
    </row>
    <row r="91" spans="1:16" ht="12.9" customHeight="1" x14ac:dyDescent="0.25">
      <c r="A91" s="30" t="s">
        <v>127</v>
      </c>
      <c r="B91" s="6" t="s">
        <v>102</v>
      </c>
      <c r="C91" s="16">
        <v>1</v>
      </c>
      <c r="D91" s="65" t="s">
        <v>32</v>
      </c>
      <c r="E91" s="16" t="s">
        <v>68</v>
      </c>
      <c r="F91" s="16" t="s">
        <v>68</v>
      </c>
      <c r="G91" s="77" t="s">
        <v>32</v>
      </c>
      <c r="H91" s="16" t="s">
        <v>68</v>
      </c>
      <c r="I91" s="16" t="s">
        <v>68</v>
      </c>
      <c r="J91" s="16" t="s">
        <v>68</v>
      </c>
      <c r="K91" s="16" t="s">
        <v>68</v>
      </c>
      <c r="L91" s="16" t="s">
        <v>68</v>
      </c>
      <c r="M91" s="16" t="s">
        <v>24</v>
      </c>
      <c r="N91" s="16" t="s">
        <v>24</v>
      </c>
      <c r="O91" s="16" t="s">
        <v>24</v>
      </c>
      <c r="P91" s="10"/>
    </row>
    <row r="92" spans="1:16" ht="12.9" customHeight="1" x14ac:dyDescent="0.2">
      <c r="A92" s="27" t="s">
        <v>128</v>
      </c>
      <c r="B92" s="6" t="s">
        <v>47</v>
      </c>
      <c r="C92" s="16" t="s">
        <v>24</v>
      </c>
      <c r="D92" s="16" t="s">
        <v>68</v>
      </c>
      <c r="E92" s="16" t="s">
        <v>68</v>
      </c>
      <c r="F92" s="16" t="s">
        <v>68</v>
      </c>
      <c r="G92" s="16" t="s">
        <v>68</v>
      </c>
      <c r="H92" s="16" t="s">
        <v>68</v>
      </c>
      <c r="I92" s="16" t="s">
        <v>68</v>
      </c>
      <c r="J92" s="16" t="s">
        <v>68</v>
      </c>
      <c r="K92" s="16" t="s">
        <v>68</v>
      </c>
      <c r="L92" s="16" t="s">
        <v>68</v>
      </c>
      <c r="M92" s="16" t="s">
        <v>68</v>
      </c>
      <c r="N92" s="16" t="s">
        <v>68</v>
      </c>
      <c r="O92" s="16" t="s">
        <v>68</v>
      </c>
      <c r="P92" s="10"/>
    </row>
    <row r="93" spans="1:16" ht="12.9" customHeight="1" x14ac:dyDescent="0.25">
      <c r="A93" s="24" t="s">
        <v>129</v>
      </c>
      <c r="B93" s="6" t="s">
        <v>130</v>
      </c>
      <c r="C93" s="29">
        <v>1</v>
      </c>
      <c r="D93" s="16" t="s">
        <v>68</v>
      </c>
      <c r="E93" s="16" t="s">
        <v>68</v>
      </c>
      <c r="F93" s="16" t="s">
        <v>68</v>
      </c>
      <c r="G93" s="9">
        <v>1</v>
      </c>
      <c r="H93" s="16">
        <v>1</v>
      </c>
      <c r="I93" s="16">
        <v>1</v>
      </c>
      <c r="J93" s="16">
        <v>1</v>
      </c>
      <c r="K93" s="16">
        <v>1</v>
      </c>
      <c r="L93" s="16" t="s">
        <v>68</v>
      </c>
      <c r="M93" s="16" t="s">
        <v>68</v>
      </c>
      <c r="N93" s="16" t="s">
        <v>68</v>
      </c>
      <c r="O93" s="16" t="s">
        <v>68</v>
      </c>
      <c r="P93" s="10"/>
    </row>
    <row r="94" spans="1:16" ht="12.9" customHeight="1" x14ac:dyDescent="0.25">
      <c r="A94" s="30" t="s">
        <v>131</v>
      </c>
      <c r="B94" s="6" t="s">
        <v>64</v>
      </c>
      <c r="C94" s="29">
        <v>1</v>
      </c>
      <c r="D94" s="16" t="s">
        <v>68</v>
      </c>
      <c r="E94" s="16" t="s">
        <v>68</v>
      </c>
      <c r="F94" s="16" t="s">
        <v>68</v>
      </c>
      <c r="G94" s="65" t="s">
        <v>32</v>
      </c>
      <c r="H94" s="77" t="s">
        <v>32</v>
      </c>
      <c r="I94" s="16" t="s">
        <v>68</v>
      </c>
      <c r="J94" s="16" t="s">
        <v>68</v>
      </c>
      <c r="K94" s="16" t="s">
        <v>68</v>
      </c>
      <c r="L94" s="16" t="s">
        <v>68</v>
      </c>
      <c r="M94" s="16" t="s">
        <v>68</v>
      </c>
      <c r="N94" s="16" t="s">
        <v>68</v>
      </c>
      <c r="O94" s="16" t="s">
        <v>68</v>
      </c>
      <c r="P94" s="10"/>
    </row>
    <row r="95" spans="1:16" ht="12.9" customHeight="1" x14ac:dyDescent="0.2">
      <c r="A95" s="32" t="s">
        <v>132</v>
      </c>
      <c r="B95" s="6" t="s">
        <v>64</v>
      </c>
      <c r="C95" s="16" t="s">
        <v>24</v>
      </c>
      <c r="D95" s="16" t="s">
        <v>68</v>
      </c>
      <c r="E95" s="16" t="s">
        <v>68</v>
      </c>
      <c r="F95" s="16" t="s">
        <v>68</v>
      </c>
      <c r="G95" s="16" t="s">
        <v>68</v>
      </c>
      <c r="H95" s="16" t="s">
        <v>68</v>
      </c>
      <c r="I95" s="16" t="s">
        <v>68</v>
      </c>
      <c r="J95" s="16" t="s">
        <v>68</v>
      </c>
      <c r="K95" s="16" t="s">
        <v>68</v>
      </c>
      <c r="L95" s="16" t="s">
        <v>68</v>
      </c>
      <c r="M95" s="16" t="s">
        <v>68</v>
      </c>
      <c r="N95" s="16" t="s">
        <v>68</v>
      </c>
      <c r="O95" s="16" t="s">
        <v>68</v>
      </c>
      <c r="P95" s="10"/>
    </row>
    <row r="96" spans="1:16" ht="12.9" customHeight="1" x14ac:dyDescent="0.25">
      <c r="A96" s="24" t="s">
        <v>133</v>
      </c>
      <c r="B96" s="6" t="s">
        <v>36</v>
      </c>
      <c r="C96" s="16">
        <v>1</v>
      </c>
      <c r="D96" s="9">
        <v>1</v>
      </c>
      <c r="E96" s="16">
        <v>1</v>
      </c>
      <c r="F96" s="16">
        <v>1</v>
      </c>
      <c r="G96" s="16">
        <v>1</v>
      </c>
      <c r="H96" s="16">
        <v>1</v>
      </c>
      <c r="I96" s="16">
        <v>1</v>
      </c>
      <c r="J96" s="16">
        <v>1</v>
      </c>
      <c r="K96" s="16">
        <v>1</v>
      </c>
      <c r="L96" s="16">
        <v>1</v>
      </c>
      <c r="M96" s="16">
        <v>1</v>
      </c>
      <c r="N96" s="16">
        <v>1</v>
      </c>
      <c r="O96" s="16">
        <v>1</v>
      </c>
      <c r="P96" s="10"/>
    </row>
    <row r="97" spans="1:16" ht="12.9" customHeight="1" x14ac:dyDescent="0.25">
      <c r="A97" s="24" t="s">
        <v>134</v>
      </c>
      <c r="B97" s="6" t="s">
        <v>36</v>
      </c>
      <c r="C97" s="16">
        <v>1</v>
      </c>
      <c r="D97" s="9">
        <v>1</v>
      </c>
      <c r="E97" s="16">
        <v>1</v>
      </c>
      <c r="F97" s="16">
        <v>1</v>
      </c>
      <c r="G97" s="16">
        <v>1</v>
      </c>
      <c r="H97" s="16">
        <v>1</v>
      </c>
      <c r="I97" s="16">
        <v>1</v>
      </c>
      <c r="J97" s="16">
        <v>1</v>
      </c>
      <c r="K97" s="16">
        <v>1</v>
      </c>
      <c r="L97" s="16">
        <v>1</v>
      </c>
      <c r="M97" s="16">
        <v>1</v>
      </c>
      <c r="N97" s="16">
        <v>1</v>
      </c>
      <c r="O97" s="16">
        <v>1</v>
      </c>
      <c r="P97" s="10"/>
    </row>
    <row r="98" spans="1:16" ht="12.9" customHeight="1" x14ac:dyDescent="0.25">
      <c r="A98" s="24" t="s">
        <v>135</v>
      </c>
      <c r="B98" s="6" t="s">
        <v>36</v>
      </c>
      <c r="C98" s="16">
        <v>1</v>
      </c>
      <c r="D98" s="9">
        <v>1</v>
      </c>
      <c r="E98" s="16">
        <v>1</v>
      </c>
      <c r="F98" s="16">
        <v>1</v>
      </c>
      <c r="G98" s="16">
        <v>1</v>
      </c>
      <c r="H98" s="16">
        <v>1</v>
      </c>
      <c r="I98" s="16">
        <v>1</v>
      </c>
      <c r="J98" s="16">
        <v>1</v>
      </c>
      <c r="K98" s="16">
        <v>1</v>
      </c>
      <c r="L98" s="16">
        <v>1</v>
      </c>
      <c r="M98" s="16">
        <v>1</v>
      </c>
      <c r="N98" s="16">
        <v>1</v>
      </c>
      <c r="O98" s="16">
        <v>1</v>
      </c>
      <c r="P98" s="10"/>
    </row>
    <row r="99" spans="1:16" ht="12.9" customHeight="1" x14ac:dyDescent="0.25">
      <c r="A99" s="24" t="s">
        <v>136</v>
      </c>
      <c r="B99" s="6" t="s">
        <v>36</v>
      </c>
      <c r="C99" s="16">
        <v>1</v>
      </c>
      <c r="D99" s="9">
        <v>1</v>
      </c>
      <c r="E99" s="16">
        <v>1</v>
      </c>
      <c r="F99" s="16">
        <v>1</v>
      </c>
      <c r="G99" s="16">
        <v>1</v>
      </c>
      <c r="H99" s="16">
        <v>1</v>
      </c>
      <c r="I99" s="16">
        <v>1</v>
      </c>
      <c r="J99" s="16">
        <v>1</v>
      </c>
      <c r="K99" s="16">
        <v>1</v>
      </c>
      <c r="L99" s="16">
        <v>1</v>
      </c>
      <c r="M99" s="16">
        <v>1</v>
      </c>
      <c r="N99" s="16">
        <v>1</v>
      </c>
      <c r="O99" s="16">
        <v>1</v>
      </c>
      <c r="P99" s="10"/>
    </row>
    <row r="100" spans="1:16" ht="12.9" customHeight="1" x14ac:dyDescent="0.25">
      <c r="A100" s="24" t="s">
        <v>137</v>
      </c>
      <c r="B100" s="6" t="s">
        <v>42</v>
      </c>
      <c r="C100" s="16">
        <v>1</v>
      </c>
      <c r="D100" s="9">
        <v>1</v>
      </c>
      <c r="E100" s="16">
        <v>1</v>
      </c>
      <c r="F100" s="16">
        <v>1</v>
      </c>
      <c r="G100" s="16">
        <v>1</v>
      </c>
      <c r="H100" s="16">
        <v>1</v>
      </c>
      <c r="I100" s="16">
        <v>1</v>
      </c>
      <c r="J100" s="16">
        <v>1</v>
      </c>
      <c r="K100" s="16">
        <v>1</v>
      </c>
      <c r="L100" s="16">
        <v>1</v>
      </c>
      <c r="M100" s="16">
        <v>1</v>
      </c>
      <c r="N100" s="16">
        <v>1</v>
      </c>
      <c r="O100" s="16">
        <v>1</v>
      </c>
      <c r="P100" s="10"/>
    </row>
    <row r="101" spans="1:16" ht="12" x14ac:dyDescent="0.25">
      <c r="A101" s="24" t="s">
        <v>138</v>
      </c>
      <c r="B101" s="6" t="s">
        <v>139</v>
      </c>
      <c r="C101" s="29">
        <v>1</v>
      </c>
      <c r="D101" s="16" t="s">
        <v>68</v>
      </c>
      <c r="E101" s="16" t="s">
        <v>68</v>
      </c>
      <c r="F101" s="16" t="s">
        <v>68</v>
      </c>
      <c r="G101" s="8">
        <v>1</v>
      </c>
      <c r="H101" s="61">
        <v>1</v>
      </c>
      <c r="I101" s="16">
        <v>1</v>
      </c>
      <c r="J101" s="16" t="s">
        <v>68</v>
      </c>
      <c r="K101" s="16" t="s">
        <v>68</v>
      </c>
      <c r="L101" s="16" t="s">
        <v>68</v>
      </c>
      <c r="M101" s="16" t="s">
        <v>68</v>
      </c>
      <c r="N101" s="16" t="s">
        <v>68</v>
      </c>
      <c r="O101" s="16" t="s">
        <v>68</v>
      </c>
      <c r="P101" s="10"/>
    </row>
    <row r="102" spans="1:16" ht="12.9" customHeight="1" x14ac:dyDescent="0.2">
      <c r="A102" s="80" t="s">
        <v>232</v>
      </c>
      <c r="B102" s="6" t="s">
        <v>88</v>
      </c>
      <c r="C102" s="16" t="s">
        <v>233</v>
      </c>
      <c r="D102" s="16" t="s">
        <v>68</v>
      </c>
      <c r="E102" s="16" t="s">
        <v>68</v>
      </c>
      <c r="F102" s="16" t="s">
        <v>68</v>
      </c>
      <c r="G102" s="16" t="s">
        <v>68</v>
      </c>
      <c r="H102" s="16" t="s">
        <v>68</v>
      </c>
      <c r="I102" s="16" t="s">
        <v>68</v>
      </c>
      <c r="J102" s="16" t="s">
        <v>68</v>
      </c>
      <c r="K102" s="16" t="s">
        <v>68</v>
      </c>
      <c r="L102" s="16" t="s">
        <v>68</v>
      </c>
      <c r="M102" s="16" t="s">
        <v>24</v>
      </c>
      <c r="N102" s="16" t="s">
        <v>24</v>
      </c>
      <c r="O102" s="16" t="s">
        <v>24</v>
      </c>
      <c r="P102" s="10"/>
    </row>
    <row r="103" spans="1:16" ht="12.9" customHeight="1" x14ac:dyDescent="0.25">
      <c r="A103" s="25" t="s">
        <v>140</v>
      </c>
      <c r="B103" s="6" t="s">
        <v>42</v>
      </c>
      <c r="C103" s="16">
        <v>1</v>
      </c>
      <c r="D103" s="8">
        <v>1</v>
      </c>
      <c r="E103" s="16">
        <v>1</v>
      </c>
      <c r="F103" s="16">
        <v>1</v>
      </c>
      <c r="G103" s="16">
        <v>1</v>
      </c>
      <c r="H103" s="16" t="s">
        <v>30</v>
      </c>
      <c r="I103" s="16" t="s">
        <v>30</v>
      </c>
      <c r="J103" s="16" t="s">
        <v>30</v>
      </c>
      <c r="K103" s="16">
        <v>1</v>
      </c>
      <c r="L103" s="16" t="s">
        <v>30</v>
      </c>
      <c r="M103" s="16" t="s">
        <v>30</v>
      </c>
      <c r="N103" s="16" t="s">
        <v>30</v>
      </c>
      <c r="O103" s="16" t="s">
        <v>30</v>
      </c>
      <c r="P103" s="10"/>
    </row>
    <row r="104" spans="1:16" ht="12.9" customHeight="1" x14ac:dyDescent="0.25">
      <c r="A104" s="25" t="s">
        <v>141</v>
      </c>
      <c r="B104" s="6" t="s">
        <v>36</v>
      </c>
      <c r="C104" s="16">
        <v>1</v>
      </c>
      <c r="D104" s="8">
        <v>1</v>
      </c>
      <c r="E104" s="16" t="s">
        <v>30</v>
      </c>
      <c r="F104" s="16" t="s">
        <v>30</v>
      </c>
      <c r="G104" s="61">
        <v>1</v>
      </c>
      <c r="H104" s="16" t="s">
        <v>30</v>
      </c>
      <c r="I104" s="16" t="s">
        <v>30</v>
      </c>
      <c r="J104" s="16" t="s">
        <v>30</v>
      </c>
      <c r="K104" s="16" t="s">
        <v>30</v>
      </c>
      <c r="L104" s="16" t="s">
        <v>30</v>
      </c>
      <c r="M104" s="16" t="s">
        <v>30</v>
      </c>
      <c r="N104" s="16" t="s">
        <v>24</v>
      </c>
      <c r="O104" s="16" t="s">
        <v>24</v>
      </c>
      <c r="P104" s="10"/>
    </row>
    <row r="105" spans="1:16" ht="12.9" customHeight="1" x14ac:dyDescent="0.25">
      <c r="A105" s="24" t="s">
        <v>142</v>
      </c>
      <c r="B105" s="6" t="s">
        <v>84</v>
      </c>
      <c r="C105" s="29">
        <v>1</v>
      </c>
      <c r="D105" s="16" t="s">
        <v>68</v>
      </c>
      <c r="E105" s="16" t="s">
        <v>68</v>
      </c>
      <c r="F105" s="16" t="s">
        <v>68</v>
      </c>
      <c r="G105" s="9">
        <v>1</v>
      </c>
      <c r="H105" s="16">
        <v>1</v>
      </c>
      <c r="I105" s="16">
        <v>1</v>
      </c>
      <c r="J105" s="16">
        <v>1</v>
      </c>
      <c r="K105" s="16">
        <v>1</v>
      </c>
      <c r="L105" s="31" t="s">
        <v>68</v>
      </c>
      <c r="M105" s="16"/>
      <c r="N105" s="16"/>
      <c r="O105" s="16"/>
      <c r="P105" s="10"/>
    </row>
    <row r="106" spans="1:16" ht="12.9" customHeight="1" x14ac:dyDescent="0.25">
      <c r="A106" s="24" t="s">
        <v>143</v>
      </c>
      <c r="B106" s="6" t="s">
        <v>36</v>
      </c>
      <c r="C106" s="16">
        <v>1</v>
      </c>
      <c r="D106" s="9">
        <v>1</v>
      </c>
      <c r="E106" s="16">
        <v>1</v>
      </c>
      <c r="F106" s="16">
        <v>1</v>
      </c>
      <c r="G106" s="16">
        <v>1</v>
      </c>
      <c r="H106" s="16">
        <v>1</v>
      </c>
      <c r="I106" s="16">
        <v>1</v>
      </c>
      <c r="J106" s="16">
        <v>1</v>
      </c>
      <c r="K106" s="16">
        <v>1</v>
      </c>
      <c r="L106" s="16">
        <v>1</v>
      </c>
      <c r="M106" s="16">
        <v>1</v>
      </c>
      <c r="N106" s="16">
        <v>1</v>
      </c>
      <c r="O106" s="16" t="s">
        <v>24</v>
      </c>
      <c r="P106" s="10"/>
    </row>
    <row r="107" spans="1:16" ht="12.9" customHeight="1" x14ac:dyDescent="0.25">
      <c r="A107" s="24" t="s">
        <v>144</v>
      </c>
      <c r="B107" s="6" t="s">
        <v>36</v>
      </c>
      <c r="C107" s="16">
        <v>1</v>
      </c>
      <c r="D107" s="9">
        <v>1</v>
      </c>
      <c r="E107" s="16">
        <v>1</v>
      </c>
      <c r="F107" s="16">
        <v>1</v>
      </c>
      <c r="G107" s="16">
        <v>1</v>
      </c>
      <c r="H107" s="16">
        <v>1</v>
      </c>
      <c r="I107" s="16">
        <v>1</v>
      </c>
      <c r="J107" s="16">
        <v>1</v>
      </c>
      <c r="K107" s="16">
        <v>1</v>
      </c>
      <c r="L107" s="16">
        <v>1</v>
      </c>
      <c r="M107" s="16">
        <v>1</v>
      </c>
      <c r="N107" s="16">
        <v>1</v>
      </c>
      <c r="O107" s="16">
        <v>1</v>
      </c>
      <c r="P107" s="10"/>
    </row>
    <row r="108" spans="1:16" ht="12.9" customHeight="1" x14ac:dyDescent="0.25">
      <c r="A108" s="24" t="s">
        <v>145</v>
      </c>
      <c r="B108" s="6" t="s">
        <v>36</v>
      </c>
      <c r="C108" s="16">
        <v>1</v>
      </c>
      <c r="D108" s="9">
        <v>1</v>
      </c>
      <c r="E108" s="16">
        <v>1</v>
      </c>
      <c r="F108" s="16">
        <v>1</v>
      </c>
      <c r="G108" s="16">
        <v>1</v>
      </c>
      <c r="H108" s="16">
        <v>1</v>
      </c>
      <c r="I108" s="16">
        <v>1</v>
      </c>
      <c r="J108" s="16">
        <v>1</v>
      </c>
      <c r="K108" s="16">
        <v>1</v>
      </c>
      <c r="L108" s="16">
        <v>1</v>
      </c>
      <c r="M108" s="16">
        <v>1</v>
      </c>
      <c r="N108" s="16">
        <v>1</v>
      </c>
      <c r="O108" s="16">
        <v>1</v>
      </c>
      <c r="P108" s="10"/>
    </row>
    <row r="109" spans="1:16" ht="12.9" customHeight="1" x14ac:dyDescent="0.25">
      <c r="A109" s="24" t="s">
        <v>146</v>
      </c>
      <c r="B109" s="6" t="s">
        <v>42</v>
      </c>
      <c r="C109" s="16">
        <v>1</v>
      </c>
      <c r="D109" s="9" t="s">
        <v>68</v>
      </c>
      <c r="E109" s="9">
        <v>1</v>
      </c>
      <c r="F109" s="16">
        <v>1</v>
      </c>
      <c r="G109" s="16">
        <v>1</v>
      </c>
      <c r="H109" s="16">
        <v>1</v>
      </c>
      <c r="I109" s="16">
        <v>1</v>
      </c>
      <c r="J109" s="16">
        <v>1</v>
      </c>
      <c r="K109" s="16">
        <v>1</v>
      </c>
      <c r="L109" s="16" t="s">
        <v>30</v>
      </c>
      <c r="M109" s="16">
        <v>1</v>
      </c>
      <c r="N109" s="16" t="s">
        <v>22</v>
      </c>
      <c r="O109" s="16" t="s">
        <v>24</v>
      </c>
      <c r="P109" s="10"/>
    </row>
    <row r="110" spans="1:16" ht="12.9" customHeight="1" x14ac:dyDescent="0.25">
      <c r="A110" s="24" t="s">
        <v>147</v>
      </c>
      <c r="B110" s="6" t="s">
        <v>84</v>
      </c>
      <c r="C110" s="16">
        <v>1</v>
      </c>
      <c r="D110" s="16" t="s">
        <v>68</v>
      </c>
      <c r="E110" s="70" t="s">
        <v>32</v>
      </c>
      <c r="F110" s="16">
        <v>1</v>
      </c>
      <c r="G110" s="16">
        <v>1</v>
      </c>
      <c r="H110" s="16">
        <v>1</v>
      </c>
      <c r="I110" s="16">
        <v>1</v>
      </c>
      <c r="J110" s="16">
        <v>1</v>
      </c>
      <c r="K110" s="16">
        <v>1</v>
      </c>
      <c r="L110" s="16">
        <v>1</v>
      </c>
      <c r="M110" s="16" t="s">
        <v>68</v>
      </c>
      <c r="N110" s="16"/>
      <c r="O110" s="16"/>
      <c r="P110" s="10"/>
    </row>
    <row r="111" spans="1:16" ht="12.9" customHeight="1" x14ac:dyDescent="0.25">
      <c r="A111" s="24" t="s">
        <v>148</v>
      </c>
      <c r="B111" s="6" t="s">
        <v>84</v>
      </c>
      <c r="C111" s="16">
        <v>1</v>
      </c>
      <c r="D111" s="16" t="s">
        <v>68</v>
      </c>
      <c r="E111" s="16" t="s">
        <v>68</v>
      </c>
      <c r="F111" s="9">
        <v>1</v>
      </c>
      <c r="G111" s="16">
        <v>1</v>
      </c>
      <c r="H111" s="16">
        <v>1</v>
      </c>
      <c r="I111" s="16">
        <v>1</v>
      </c>
      <c r="J111" s="16">
        <v>1</v>
      </c>
      <c r="K111" s="16">
        <v>1</v>
      </c>
      <c r="L111" s="16">
        <v>1</v>
      </c>
      <c r="M111" s="16">
        <v>1</v>
      </c>
      <c r="N111" s="16" t="s">
        <v>24</v>
      </c>
      <c r="O111" s="16"/>
      <c r="P111" s="10"/>
    </row>
    <row r="112" spans="1:16" ht="12.9" customHeight="1" x14ac:dyDescent="0.25">
      <c r="A112" s="24" t="s">
        <v>149</v>
      </c>
      <c r="B112" s="6" t="s">
        <v>84</v>
      </c>
      <c r="C112" s="29">
        <v>1</v>
      </c>
      <c r="D112" s="16" t="s">
        <v>68</v>
      </c>
      <c r="E112" s="16" t="s">
        <v>68</v>
      </c>
      <c r="F112" s="13" t="s">
        <v>68</v>
      </c>
      <c r="G112" s="9">
        <v>1</v>
      </c>
      <c r="H112" s="16">
        <v>1</v>
      </c>
      <c r="I112" s="16">
        <v>1</v>
      </c>
      <c r="J112" s="16">
        <v>1</v>
      </c>
      <c r="K112" s="16">
        <v>1</v>
      </c>
      <c r="L112" s="16">
        <v>1</v>
      </c>
      <c r="M112" s="16">
        <v>1</v>
      </c>
      <c r="N112" s="31"/>
      <c r="O112" s="16"/>
      <c r="P112" s="10"/>
    </row>
    <row r="113" spans="1:16" ht="12.9" customHeight="1" x14ac:dyDescent="0.2">
      <c r="A113" s="27" t="s">
        <v>150</v>
      </c>
      <c r="B113" s="6" t="s">
        <v>47</v>
      </c>
      <c r="C113" s="29" t="s">
        <v>24</v>
      </c>
      <c r="D113" s="16" t="s">
        <v>68</v>
      </c>
      <c r="E113" s="16" t="s">
        <v>68</v>
      </c>
      <c r="F113" s="16" t="s">
        <v>68</v>
      </c>
      <c r="G113" s="16" t="s">
        <v>68</v>
      </c>
      <c r="H113" s="16" t="s">
        <v>68</v>
      </c>
      <c r="I113" s="16" t="s">
        <v>68</v>
      </c>
      <c r="J113" s="16" t="s">
        <v>68</v>
      </c>
      <c r="K113" s="16" t="s">
        <v>68</v>
      </c>
      <c r="L113" s="16" t="s">
        <v>68</v>
      </c>
      <c r="M113" s="16" t="s">
        <v>68</v>
      </c>
      <c r="N113" s="16" t="s">
        <v>68</v>
      </c>
      <c r="O113" s="16" t="s">
        <v>68</v>
      </c>
      <c r="P113" s="10"/>
    </row>
    <row r="114" spans="1:16" ht="12.9" customHeight="1" x14ac:dyDescent="0.25">
      <c r="A114" s="24" t="s">
        <v>151</v>
      </c>
      <c r="B114" s="6" t="s">
        <v>58</v>
      </c>
      <c r="C114" s="16">
        <v>1</v>
      </c>
      <c r="D114" s="9">
        <v>1</v>
      </c>
      <c r="E114" s="16">
        <v>1</v>
      </c>
      <c r="F114" s="16">
        <v>1</v>
      </c>
      <c r="G114" s="16">
        <v>1</v>
      </c>
      <c r="H114" s="16" t="s">
        <v>68</v>
      </c>
      <c r="I114" s="16" t="s">
        <v>68</v>
      </c>
      <c r="J114" s="16" t="s">
        <v>68</v>
      </c>
      <c r="K114" s="16" t="s">
        <v>68</v>
      </c>
      <c r="L114" s="16">
        <v>1</v>
      </c>
      <c r="M114" s="16">
        <v>1</v>
      </c>
      <c r="N114" s="16" t="s">
        <v>20</v>
      </c>
      <c r="O114" s="16" t="s">
        <v>24</v>
      </c>
      <c r="P114" s="10"/>
    </row>
    <row r="115" spans="1:16" ht="12.9" customHeight="1" x14ac:dyDescent="0.2">
      <c r="A115" s="27" t="s">
        <v>152</v>
      </c>
      <c r="B115" s="6" t="s">
        <v>47</v>
      </c>
      <c r="C115" s="29" t="s">
        <v>24</v>
      </c>
      <c r="D115" s="16" t="s">
        <v>68</v>
      </c>
      <c r="E115" s="16" t="s">
        <v>68</v>
      </c>
      <c r="F115" s="16" t="s">
        <v>68</v>
      </c>
      <c r="G115" s="16" t="s">
        <v>68</v>
      </c>
      <c r="H115" s="16" t="s">
        <v>68</v>
      </c>
      <c r="I115" s="16" t="s">
        <v>68</v>
      </c>
      <c r="J115" s="16" t="s">
        <v>68</v>
      </c>
      <c r="K115" s="16" t="s">
        <v>68</v>
      </c>
      <c r="L115" s="16" t="s">
        <v>68</v>
      </c>
      <c r="M115" s="16" t="s">
        <v>24</v>
      </c>
      <c r="N115" s="31" t="s">
        <v>24</v>
      </c>
      <c r="O115" s="16"/>
      <c r="P115" s="10"/>
    </row>
    <row r="116" spans="1:16" ht="12.9" customHeight="1" x14ac:dyDescent="0.25">
      <c r="A116" s="38" t="s">
        <v>153</v>
      </c>
      <c r="B116" s="6" t="s">
        <v>47</v>
      </c>
      <c r="C116" s="29">
        <v>1</v>
      </c>
      <c r="D116" s="16" t="s">
        <v>68</v>
      </c>
      <c r="E116" s="16" t="s">
        <v>68</v>
      </c>
      <c r="F116" s="16" t="s">
        <v>68</v>
      </c>
      <c r="G116" s="64" t="s">
        <v>32</v>
      </c>
      <c r="H116" s="71" t="s">
        <v>32</v>
      </c>
      <c r="I116" s="16" t="s">
        <v>68</v>
      </c>
      <c r="J116" s="16" t="s">
        <v>68</v>
      </c>
      <c r="K116" s="71" t="s">
        <v>32</v>
      </c>
      <c r="L116" s="71" t="s">
        <v>32</v>
      </c>
      <c r="M116" s="31" t="s">
        <v>68</v>
      </c>
      <c r="N116" s="16"/>
      <c r="O116" s="16"/>
      <c r="P116" s="10"/>
    </row>
    <row r="117" spans="1:16" ht="12.9" customHeight="1" x14ac:dyDescent="0.25">
      <c r="A117" s="24" t="s">
        <v>154</v>
      </c>
      <c r="B117" s="6" t="s">
        <v>36</v>
      </c>
      <c r="C117" s="16">
        <v>1</v>
      </c>
      <c r="D117" s="9">
        <v>1</v>
      </c>
      <c r="E117" s="16">
        <v>1</v>
      </c>
      <c r="F117" s="16">
        <v>1</v>
      </c>
      <c r="G117" s="16">
        <v>1</v>
      </c>
      <c r="H117" s="16">
        <v>1</v>
      </c>
      <c r="I117" s="16">
        <v>1</v>
      </c>
      <c r="J117" s="16">
        <v>1</v>
      </c>
      <c r="K117" s="16">
        <v>1</v>
      </c>
      <c r="L117" s="16">
        <v>1</v>
      </c>
      <c r="M117" s="16">
        <v>1</v>
      </c>
      <c r="N117" s="16" t="s">
        <v>20</v>
      </c>
      <c r="O117" s="16" t="s">
        <v>20</v>
      </c>
      <c r="P117" s="10"/>
    </row>
    <row r="118" spans="1:16" ht="12.9" customHeight="1" x14ac:dyDescent="0.25">
      <c r="A118" s="24" t="s">
        <v>155</v>
      </c>
      <c r="B118" s="6" t="s">
        <v>36</v>
      </c>
      <c r="C118" s="16">
        <v>1</v>
      </c>
      <c r="D118" s="9">
        <v>1</v>
      </c>
      <c r="E118" s="16">
        <v>1</v>
      </c>
      <c r="F118" s="16">
        <v>1</v>
      </c>
      <c r="G118" s="16">
        <v>1</v>
      </c>
      <c r="H118" s="16">
        <v>1</v>
      </c>
      <c r="I118" s="16">
        <v>1</v>
      </c>
      <c r="J118" s="16">
        <v>1</v>
      </c>
      <c r="K118" s="16">
        <v>1</v>
      </c>
      <c r="L118" s="16">
        <v>1</v>
      </c>
      <c r="M118" s="16">
        <v>1</v>
      </c>
      <c r="N118" s="16">
        <v>1</v>
      </c>
      <c r="O118" s="16">
        <v>1</v>
      </c>
      <c r="P118" s="10"/>
    </row>
    <row r="119" spans="1:16" ht="12.9" customHeight="1" x14ac:dyDescent="0.2">
      <c r="A119" s="32" t="s">
        <v>156</v>
      </c>
      <c r="B119" s="6" t="s">
        <v>47</v>
      </c>
      <c r="C119" s="16" t="s">
        <v>157</v>
      </c>
      <c r="D119" s="16" t="s">
        <v>68</v>
      </c>
      <c r="E119" s="16" t="s">
        <v>68</v>
      </c>
      <c r="F119" s="16" t="s">
        <v>157</v>
      </c>
      <c r="G119" s="16" t="s">
        <v>157</v>
      </c>
      <c r="H119" s="16" t="s">
        <v>68</v>
      </c>
      <c r="I119" s="16" t="s">
        <v>68</v>
      </c>
      <c r="J119" s="16" t="s">
        <v>68</v>
      </c>
      <c r="K119" s="16" t="s">
        <v>68</v>
      </c>
      <c r="L119" s="16" t="s">
        <v>68</v>
      </c>
      <c r="M119" s="16" t="s">
        <v>68</v>
      </c>
      <c r="N119" s="16" t="s">
        <v>68</v>
      </c>
      <c r="O119" s="16" t="s">
        <v>68</v>
      </c>
      <c r="P119" s="10"/>
    </row>
    <row r="120" spans="1:16" ht="12.9" customHeight="1" x14ac:dyDescent="0.25">
      <c r="A120" s="24" t="s">
        <v>158</v>
      </c>
      <c r="B120" s="6" t="s">
        <v>36</v>
      </c>
      <c r="C120" s="16">
        <v>1</v>
      </c>
      <c r="D120" s="9">
        <v>1</v>
      </c>
      <c r="E120" s="16">
        <v>1</v>
      </c>
      <c r="F120" s="16">
        <v>1</v>
      </c>
      <c r="G120" s="16">
        <v>1</v>
      </c>
      <c r="H120" s="16">
        <v>1</v>
      </c>
      <c r="I120" s="16">
        <v>1</v>
      </c>
      <c r="J120" s="16">
        <v>1</v>
      </c>
      <c r="K120" s="16">
        <v>1</v>
      </c>
      <c r="L120" s="16">
        <v>1</v>
      </c>
      <c r="M120" s="16">
        <v>1</v>
      </c>
      <c r="N120" s="16">
        <v>1</v>
      </c>
      <c r="O120" s="16">
        <v>1</v>
      </c>
      <c r="P120" s="10"/>
    </row>
    <row r="121" spans="1:16" ht="12.9" customHeight="1" x14ac:dyDescent="0.25">
      <c r="A121" s="41" t="s">
        <v>159</v>
      </c>
      <c r="B121" s="6" t="s">
        <v>36</v>
      </c>
      <c r="C121" s="16">
        <v>1</v>
      </c>
      <c r="D121" s="9">
        <v>1</v>
      </c>
      <c r="E121" s="16">
        <v>1</v>
      </c>
      <c r="F121" s="16">
        <v>1</v>
      </c>
      <c r="G121" s="16">
        <v>1</v>
      </c>
      <c r="H121" s="16">
        <v>1</v>
      </c>
      <c r="I121" s="16">
        <v>1</v>
      </c>
      <c r="J121" s="16">
        <v>1</v>
      </c>
      <c r="K121" s="16">
        <v>1</v>
      </c>
      <c r="L121" s="16">
        <v>1</v>
      </c>
      <c r="M121" s="16">
        <v>1</v>
      </c>
      <c r="N121" s="16">
        <v>1</v>
      </c>
      <c r="O121" s="16">
        <v>1</v>
      </c>
      <c r="P121" s="10"/>
    </row>
    <row r="122" spans="1:16" ht="12.9" customHeight="1" x14ac:dyDescent="0.25">
      <c r="A122" s="24" t="s">
        <v>160</v>
      </c>
      <c r="B122" s="6" t="s">
        <v>36</v>
      </c>
      <c r="C122" s="16">
        <v>1</v>
      </c>
      <c r="D122" s="9">
        <v>1</v>
      </c>
      <c r="E122" s="16">
        <v>1</v>
      </c>
      <c r="F122" s="16">
        <v>1</v>
      </c>
      <c r="G122" s="16">
        <v>1</v>
      </c>
      <c r="H122" s="16">
        <v>1</v>
      </c>
      <c r="I122" s="16">
        <v>1</v>
      </c>
      <c r="J122" s="16">
        <v>1</v>
      </c>
      <c r="K122" s="16">
        <v>1</v>
      </c>
      <c r="L122" s="16">
        <v>1</v>
      </c>
      <c r="M122" s="16">
        <v>1</v>
      </c>
      <c r="N122" s="16">
        <v>1</v>
      </c>
      <c r="O122" s="16">
        <v>1</v>
      </c>
      <c r="P122" s="10"/>
    </row>
    <row r="123" spans="1:16" ht="12.9" customHeight="1" x14ac:dyDescent="0.2">
      <c r="A123" s="83" t="s">
        <v>234</v>
      </c>
      <c r="B123" s="6" t="s">
        <v>130</v>
      </c>
      <c r="C123" s="16" t="s">
        <v>233</v>
      </c>
      <c r="D123" s="16" t="s">
        <v>68</v>
      </c>
      <c r="E123" s="16" t="s">
        <v>68</v>
      </c>
      <c r="F123" s="16" t="s">
        <v>68</v>
      </c>
      <c r="G123" s="16" t="s">
        <v>68</v>
      </c>
      <c r="H123" s="16" t="s">
        <v>68</v>
      </c>
      <c r="I123" s="16" t="s">
        <v>68</v>
      </c>
      <c r="J123" s="16" t="s">
        <v>68</v>
      </c>
      <c r="K123" s="16" t="s">
        <v>68</v>
      </c>
      <c r="L123" s="16" t="s">
        <v>68</v>
      </c>
      <c r="M123" s="16" t="s">
        <v>68</v>
      </c>
      <c r="N123" s="16" t="s">
        <v>68</v>
      </c>
      <c r="O123" s="16" t="s">
        <v>68</v>
      </c>
      <c r="P123" s="10"/>
    </row>
    <row r="124" spans="1:16" ht="12.9" customHeight="1" x14ac:dyDescent="0.25">
      <c r="A124" s="72" t="s">
        <v>227</v>
      </c>
      <c r="B124" s="6"/>
      <c r="C124" s="16">
        <v>1</v>
      </c>
      <c r="D124" s="16" t="s">
        <v>68</v>
      </c>
      <c r="E124" s="16" t="s">
        <v>68</v>
      </c>
      <c r="F124" s="43" t="s">
        <v>32</v>
      </c>
      <c r="G124" s="16" t="s">
        <v>68</v>
      </c>
      <c r="H124" s="16" t="s">
        <v>68</v>
      </c>
      <c r="I124" s="16" t="s">
        <v>68</v>
      </c>
      <c r="J124" s="16" t="s">
        <v>68</v>
      </c>
      <c r="K124" s="16" t="s">
        <v>68</v>
      </c>
      <c r="L124" s="16" t="s">
        <v>68</v>
      </c>
      <c r="M124" s="16"/>
      <c r="N124" s="16"/>
      <c r="O124" s="16"/>
      <c r="P124" s="10"/>
    </row>
    <row r="125" spans="1:16" ht="12.9" customHeight="1" x14ac:dyDescent="0.25">
      <c r="A125" s="32" t="s">
        <v>161</v>
      </c>
      <c r="B125" s="6" t="s">
        <v>47</v>
      </c>
      <c r="C125" s="16">
        <v>1</v>
      </c>
      <c r="D125" s="16" t="s">
        <v>68</v>
      </c>
      <c r="E125" s="16" t="s">
        <v>68</v>
      </c>
      <c r="F125" s="16" t="s">
        <v>68</v>
      </c>
      <c r="G125" s="62" t="s">
        <v>32</v>
      </c>
      <c r="H125" s="16" t="s">
        <v>68</v>
      </c>
      <c r="I125" s="16"/>
      <c r="J125" s="16"/>
      <c r="K125" s="71" t="s">
        <v>32</v>
      </c>
      <c r="L125" s="16" t="s">
        <v>26</v>
      </c>
      <c r="M125" s="31"/>
      <c r="N125" s="16"/>
      <c r="O125" s="16"/>
      <c r="P125" s="10"/>
    </row>
    <row r="126" spans="1:16" ht="12.9" customHeight="1" x14ac:dyDescent="0.25">
      <c r="A126" s="28" t="s">
        <v>162</v>
      </c>
      <c r="B126" s="6" t="s">
        <v>47</v>
      </c>
      <c r="C126" s="16">
        <v>1</v>
      </c>
      <c r="D126" s="16" t="s">
        <v>68</v>
      </c>
      <c r="E126" s="16" t="s">
        <v>68</v>
      </c>
      <c r="F126" s="16" t="s">
        <v>68</v>
      </c>
      <c r="G126" s="16" t="s">
        <v>68</v>
      </c>
      <c r="H126" s="16" t="s">
        <v>68</v>
      </c>
      <c r="I126" s="16" t="s">
        <v>68</v>
      </c>
      <c r="J126" s="16" t="s">
        <v>68</v>
      </c>
      <c r="K126" s="65" t="s">
        <v>32</v>
      </c>
      <c r="L126" s="71" t="s">
        <v>32</v>
      </c>
      <c r="M126" s="16" t="s">
        <v>68</v>
      </c>
      <c r="N126" s="16"/>
      <c r="O126" s="16"/>
      <c r="P126" s="10"/>
    </row>
    <row r="127" spans="1:16" ht="12.9" customHeight="1" x14ac:dyDescent="0.25">
      <c r="A127" s="25" t="s">
        <v>163</v>
      </c>
      <c r="B127" s="6" t="s">
        <v>47</v>
      </c>
      <c r="C127" s="16">
        <v>1</v>
      </c>
      <c r="D127" s="8">
        <v>1</v>
      </c>
      <c r="E127" s="61">
        <v>1</v>
      </c>
      <c r="F127" s="16" t="s">
        <v>68</v>
      </c>
      <c r="G127" s="16" t="s">
        <v>68</v>
      </c>
      <c r="H127" s="16" t="s">
        <v>68</v>
      </c>
      <c r="I127" s="16" t="s">
        <v>68</v>
      </c>
      <c r="J127" s="71" t="s">
        <v>32</v>
      </c>
      <c r="K127" s="61">
        <v>1</v>
      </c>
      <c r="L127" s="61">
        <v>1</v>
      </c>
      <c r="M127" s="16">
        <v>1</v>
      </c>
      <c r="N127" s="16"/>
      <c r="O127" s="16"/>
      <c r="P127" s="10"/>
    </row>
    <row r="128" spans="1:16" ht="12.9" customHeight="1" x14ac:dyDescent="0.25">
      <c r="A128" s="38" t="s">
        <v>164</v>
      </c>
      <c r="B128" s="6" t="s">
        <v>165</v>
      </c>
      <c r="C128" s="16">
        <v>1</v>
      </c>
      <c r="D128" s="16" t="s">
        <v>68</v>
      </c>
      <c r="E128" s="16" t="s">
        <v>68</v>
      </c>
      <c r="F128" s="16" t="s">
        <v>68</v>
      </c>
      <c r="G128" s="8" t="s">
        <v>32</v>
      </c>
      <c r="H128" s="16" t="s">
        <v>68</v>
      </c>
      <c r="I128" s="16" t="s">
        <v>68</v>
      </c>
      <c r="J128" s="16" t="s">
        <v>68</v>
      </c>
      <c r="K128" s="71" t="s">
        <v>32</v>
      </c>
      <c r="L128" s="71" t="s">
        <v>32</v>
      </c>
      <c r="M128" s="31" t="s">
        <v>24</v>
      </c>
      <c r="N128" s="16"/>
      <c r="O128" s="16"/>
      <c r="P128" s="10"/>
    </row>
    <row r="129" spans="1:16" ht="12.9" customHeight="1" x14ac:dyDescent="0.25">
      <c r="A129" s="24" t="s">
        <v>166</v>
      </c>
      <c r="B129" s="6" t="s">
        <v>36</v>
      </c>
      <c r="C129" s="16">
        <v>1</v>
      </c>
      <c r="D129" s="9">
        <v>1</v>
      </c>
      <c r="E129" s="16">
        <v>1</v>
      </c>
      <c r="F129" s="16">
        <v>1</v>
      </c>
      <c r="G129" s="16">
        <v>1</v>
      </c>
      <c r="H129" s="16">
        <v>1</v>
      </c>
      <c r="I129" s="16">
        <v>1</v>
      </c>
      <c r="J129" s="16">
        <v>1</v>
      </c>
      <c r="K129" s="16">
        <v>1</v>
      </c>
      <c r="L129" s="16">
        <v>1</v>
      </c>
      <c r="M129" s="16">
        <v>1</v>
      </c>
      <c r="N129" s="16">
        <v>1</v>
      </c>
      <c r="O129" s="16">
        <v>1</v>
      </c>
      <c r="P129" s="10"/>
    </row>
    <row r="130" spans="1:16" ht="12.9" customHeight="1" x14ac:dyDescent="0.25">
      <c r="A130" s="24" t="s">
        <v>167</v>
      </c>
      <c r="B130" s="6" t="s">
        <v>75</v>
      </c>
      <c r="C130" s="16">
        <v>1</v>
      </c>
      <c r="D130" s="9">
        <v>1</v>
      </c>
      <c r="E130" s="16">
        <v>1</v>
      </c>
      <c r="F130" s="16">
        <v>1</v>
      </c>
      <c r="G130" s="61">
        <v>1</v>
      </c>
      <c r="H130" s="16" t="s">
        <v>68</v>
      </c>
      <c r="I130" s="16" t="s">
        <v>68</v>
      </c>
      <c r="J130" s="16" t="s">
        <v>68</v>
      </c>
      <c r="K130" s="16" t="s">
        <v>68</v>
      </c>
      <c r="L130" s="16">
        <v>1</v>
      </c>
      <c r="M130" s="16">
        <v>1</v>
      </c>
      <c r="N130" s="16" t="s">
        <v>20</v>
      </c>
      <c r="O130" s="16" t="s">
        <v>20</v>
      </c>
      <c r="P130" s="10"/>
    </row>
    <row r="131" spans="1:16" ht="12.9" customHeight="1" x14ac:dyDescent="0.25">
      <c r="A131" s="24" t="s">
        <v>168</v>
      </c>
      <c r="B131" s="6" t="s">
        <v>36</v>
      </c>
      <c r="C131" s="16">
        <v>1</v>
      </c>
      <c r="D131" s="9">
        <v>1</v>
      </c>
      <c r="E131" s="16">
        <v>1</v>
      </c>
      <c r="F131" s="16">
        <v>1</v>
      </c>
      <c r="G131" s="16">
        <v>1</v>
      </c>
      <c r="H131" s="16">
        <v>1</v>
      </c>
      <c r="I131" s="16">
        <v>1</v>
      </c>
      <c r="J131" s="16">
        <v>1</v>
      </c>
      <c r="K131" s="16">
        <v>1</v>
      </c>
      <c r="L131" s="16">
        <v>1</v>
      </c>
      <c r="M131" s="16">
        <v>1</v>
      </c>
      <c r="N131" s="16">
        <v>1</v>
      </c>
      <c r="O131" s="16">
        <v>1</v>
      </c>
      <c r="P131" s="10"/>
    </row>
    <row r="132" spans="1:16" ht="12.9" customHeight="1" x14ac:dyDescent="0.25">
      <c r="A132" s="24" t="s">
        <v>169</v>
      </c>
      <c r="B132" s="6" t="s">
        <v>75</v>
      </c>
      <c r="C132" s="16">
        <v>1</v>
      </c>
      <c r="D132" s="8">
        <v>1</v>
      </c>
      <c r="E132" s="16">
        <v>1</v>
      </c>
      <c r="F132" s="16">
        <v>1</v>
      </c>
      <c r="G132" s="16" t="s">
        <v>68</v>
      </c>
      <c r="H132" s="16" t="s">
        <v>68</v>
      </c>
      <c r="I132" s="16" t="s">
        <v>68</v>
      </c>
      <c r="J132" s="16" t="s">
        <v>68</v>
      </c>
      <c r="K132" s="16" t="s">
        <v>68</v>
      </c>
      <c r="L132" s="16" t="s">
        <v>68</v>
      </c>
      <c r="M132" s="16">
        <v>1</v>
      </c>
      <c r="N132" s="16" t="s">
        <v>20</v>
      </c>
      <c r="O132" s="16">
        <v>1</v>
      </c>
      <c r="P132" s="10"/>
    </row>
    <row r="133" spans="1:16" ht="12.9" customHeight="1" x14ac:dyDescent="0.25">
      <c r="A133" s="25" t="s">
        <v>170</v>
      </c>
      <c r="B133" s="6" t="s">
        <v>42</v>
      </c>
      <c r="C133" s="16">
        <v>1</v>
      </c>
      <c r="D133" s="9">
        <v>1</v>
      </c>
      <c r="E133" s="16">
        <v>1</v>
      </c>
      <c r="F133" s="16">
        <v>1</v>
      </c>
      <c r="G133" s="16">
        <v>1</v>
      </c>
      <c r="H133" s="16">
        <v>1</v>
      </c>
      <c r="I133" s="16">
        <v>1</v>
      </c>
      <c r="J133" s="16" t="s">
        <v>30</v>
      </c>
      <c r="K133" s="16">
        <v>1</v>
      </c>
      <c r="L133" s="16" t="s">
        <v>30</v>
      </c>
      <c r="M133" s="16">
        <v>1</v>
      </c>
      <c r="N133" s="16" t="s">
        <v>30</v>
      </c>
      <c r="O133" s="16" t="s">
        <v>30</v>
      </c>
      <c r="P133" s="10"/>
    </row>
    <row r="134" spans="1:16" ht="12.9" customHeight="1" x14ac:dyDescent="0.25">
      <c r="A134" s="24" t="s">
        <v>171</v>
      </c>
      <c r="B134" s="6" t="s">
        <v>172</v>
      </c>
      <c r="C134" s="29">
        <v>1</v>
      </c>
      <c r="D134" s="8">
        <v>1</v>
      </c>
      <c r="E134" s="16">
        <v>1</v>
      </c>
      <c r="F134" s="16">
        <v>1</v>
      </c>
      <c r="G134" s="16">
        <v>1</v>
      </c>
      <c r="H134" s="16">
        <v>1</v>
      </c>
      <c r="I134" s="16">
        <v>1</v>
      </c>
      <c r="J134" s="16">
        <v>1</v>
      </c>
      <c r="K134" s="16">
        <v>1</v>
      </c>
      <c r="L134" s="16">
        <v>1</v>
      </c>
      <c r="M134" s="16">
        <v>1</v>
      </c>
      <c r="N134" s="16">
        <v>1</v>
      </c>
      <c r="O134" s="16">
        <v>1</v>
      </c>
      <c r="P134" s="10"/>
    </row>
    <row r="135" spans="1:16" ht="12.9" customHeight="1" x14ac:dyDescent="0.25">
      <c r="A135" s="78" t="s">
        <v>235</v>
      </c>
      <c r="B135" s="6"/>
      <c r="C135" s="29">
        <v>1</v>
      </c>
      <c r="D135" s="16" t="s">
        <v>68</v>
      </c>
      <c r="E135" s="16" t="s">
        <v>68</v>
      </c>
      <c r="F135" s="16" t="s">
        <v>68</v>
      </c>
      <c r="G135" s="70" t="s">
        <v>32</v>
      </c>
      <c r="H135" s="16" t="s">
        <v>68</v>
      </c>
      <c r="I135" s="16" t="s">
        <v>68</v>
      </c>
      <c r="J135" s="16" t="s">
        <v>68</v>
      </c>
      <c r="K135" s="16" t="s">
        <v>68</v>
      </c>
      <c r="L135" s="16"/>
      <c r="M135" s="16"/>
      <c r="N135" s="16"/>
      <c r="O135" s="16"/>
      <c r="P135" s="10"/>
    </row>
    <row r="136" spans="1:16" ht="12.9" customHeight="1" x14ac:dyDescent="0.25">
      <c r="A136" s="42" t="s">
        <v>173</v>
      </c>
      <c r="B136" s="6"/>
      <c r="C136" s="29">
        <v>1</v>
      </c>
      <c r="D136" s="43" t="s">
        <v>32</v>
      </c>
      <c r="E136" s="16" t="s">
        <v>68</v>
      </c>
      <c r="F136" s="16" t="s">
        <v>68</v>
      </c>
      <c r="G136" s="16" t="s">
        <v>68</v>
      </c>
      <c r="H136" s="16" t="s">
        <v>68</v>
      </c>
      <c r="I136" s="16" t="s">
        <v>68</v>
      </c>
      <c r="J136" s="16" t="s">
        <v>68</v>
      </c>
      <c r="K136" s="16" t="s">
        <v>68</v>
      </c>
      <c r="L136" s="16" t="s">
        <v>68</v>
      </c>
      <c r="M136" s="16"/>
      <c r="N136" s="16"/>
      <c r="O136" s="16"/>
      <c r="P136" s="10"/>
    </row>
    <row r="137" spans="1:16" ht="12.9" customHeight="1" x14ac:dyDescent="0.25">
      <c r="A137" s="24" t="s">
        <v>174</v>
      </c>
      <c r="B137" s="6" t="s">
        <v>139</v>
      </c>
      <c r="C137" s="29">
        <v>1</v>
      </c>
      <c r="D137" s="16" t="s">
        <v>68</v>
      </c>
      <c r="E137" s="16" t="s">
        <v>68</v>
      </c>
      <c r="F137" s="16" t="s">
        <v>68</v>
      </c>
      <c r="G137" s="9">
        <v>1</v>
      </c>
      <c r="H137" s="16">
        <v>1</v>
      </c>
      <c r="I137" s="16">
        <v>1</v>
      </c>
      <c r="J137" s="16" t="s">
        <v>30</v>
      </c>
      <c r="K137" s="16">
        <v>1</v>
      </c>
      <c r="L137" s="16">
        <v>1</v>
      </c>
      <c r="M137" s="16" t="s">
        <v>68</v>
      </c>
      <c r="N137" s="16"/>
      <c r="O137" s="16"/>
      <c r="P137" s="10"/>
    </row>
    <row r="138" spans="1:16" ht="12.9" customHeight="1" x14ac:dyDescent="0.25">
      <c r="A138" s="24" t="s">
        <v>175</v>
      </c>
      <c r="B138" s="6" t="s">
        <v>139</v>
      </c>
      <c r="C138" s="29">
        <v>1</v>
      </c>
      <c r="D138" s="16" t="s">
        <v>68</v>
      </c>
      <c r="E138" s="16" t="s">
        <v>68</v>
      </c>
      <c r="F138" s="16" t="s">
        <v>68</v>
      </c>
      <c r="G138" s="9">
        <v>1</v>
      </c>
      <c r="H138" s="16">
        <v>1</v>
      </c>
      <c r="I138" s="16">
        <v>1</v>
      </c>
      <c r="J138" s="16">
        <v>1</v>
      </c>
      <c r="K138" s="16">
        <v>1</v>
      </c>
      <c r="L138" s="16">
        <v>1</v>
      </c>
      <c r="M138" s="61">
        <v>1</v>
      </c>
      <c r="N138" s="16"/>
      <c r="O138" s="16"/>
      <c r="P138" s="10"/>
    </row>
    <row r="139" spans="1:16" ht="12.9" customHeight="1" x14ac:dyDescent="0.25">
      <c r="A139" s="24" t="s">
        <v>176</v>
      </c>
      <c r="B139" s="6" t="s">
        <v>139</v>
      </c>
      <c r="C139" s="29">
        <v>1</v>
      </c>
      <c r="D139" s="16" t="s">
        <v>68</v>
      </c>
      <c r="E139" s="16" t="s">
        <v>68</v>
      </c>
      <c r="F139" s="16" t="s">
        <v>68</v>
      </c>
      <c r="G139" s="9">
        <v>1</v>
      </c>
      <c r="H139" s="16">
        <v>1</v>
      </c>
      <c r="I139" s="16">
        <v>1</v>
      </c>
      <c r="J139" s="16">
        <v>1</v>
      </c>
      <c r="K139" s="16">
        <v>1</v>
      </c>
      <c r="L139" s="16">
        <v>1</v>
      </c>
      <c r="M139" s="16"/>
      <c r="N139" s="16"/>
      <c r="O139" s="16"/>
      <c r="P139" s="10"/>
    </row>
    <row r="140" spans="1:16" ht="12.9" customHeight="1" x14ac:dyDescent="0.25">
      <c r="A140" s="24" t="s">
        <v>177</v>
      </c>
      <c r="B140" s="6" t="s">
        <v>139</v>
      </c>
      <c r="C140" s="29">
        <v>1</v>
      </c>
      <c r="D140" s="16" t="s">
        <v>68</v>
      </c>
      <c r="E140" s="16" t="s">
        <v>68</v>
      </c>
      <c r="F140" s="16" t="s">
        <v>68</v>
      </c>
      <c r="G140" s="9">
        <v>1</v>
      </c>
      <c r="H140" s="16">
        <v>1</v>
      </c>
      <c r="I140" s="16">
        <v>1</v>
      </c>
      <c r="J140" s="16" t="s">
        <v>30</v>
      </c>
      <c r="K140" s="16">
        <v>1</v>
      </c>
      <c r="L140" s="16">
        <v>1</v>
      </c>
      <c r="M140" s="16"/>
      <c r="N140" s="16"/>
      <c r="O140" s="16"/>
      <c r="P140" s="10"/>
    </row>
    <row r="141" spans="1:16" ht="12.9" customHeight="1" x14ac:dyDescent="0.25">
      <c r="A141" s="30" t="s">
        <v>178</v>
      </c>
      <c r="B141" s="6" t="s">
        <v>100</v>
      </c>
      <c r="C141" s="29">
        <v>1</v>
      </c>
      <c r="D141" s="16" t="s">
        <v>68</v>
      </c>
      <c r="E141" s="16" t="s">
        <v>68</v>
      </c>
      <c r="F141" s="16" t="s">
        <v>68</v>
      </c>
      <c r="G141" s="16" t="s">
        <v>68</v>
      </c>
      <c r="H141" s="16" t="s">
        <v>157</v>
      </c>
      <c r="I141" s="16" t="s">
        <v>68</v>
      </c>
      <c r="J141" s="16" t="s">
        <v>68</v>
      </c>
      <c r="K141" s="65" t="s">
        <v>32</v>
      </c>
      <c r="L141" s="16" t="s">
        <v>26</v>
      </c>
      <c r="M141" s="16"/>
      <c r="N141" s="16"/>
      <c r="O141" s="16"/>
      <c r="P141" s="10"/>
    </row>
    <row r="142" spans="1:16" ht="12.9" customHeight="1" x14ac:dyDescent="0.2">
      <c r="A142" s="24" t="s">
        <v>179</v>
      </c>
      <c r="B142" s="6" t="s">
        <v>139</v>
      </c>
      <c r="C142" s="29">
        <v>1</v>
      </c>
      <c r="D142" s="16" t="s">
        <v>68</v>
      </c>
      <c r="E142" s="16" t="s">
        <v>68</v>
      </c>
      <c r="F142" s="16">
        <v>1</v>
      </c>
      <c r="G142" s="16">
        <v>1</v>
      </c>
      <c r="H142" s="16">
        <v>1</v>
      </c>
      <c r="I142" s="16">
        <v>1</v>
      </c>
      <c r="J142" s="16">
        <v>1</v>
      </c>
      <c r="K142" s="16">
        <v>1</v>
      </c>
      <c r="L142" s="16">
        <v>1</v>
      </c>
      <c r="M142" s="16" t="s">
        <v>20</v>
      </c>
      <c r="N142" s="16" t="s">
        <v>22</v>
      </c>
      <c r="O142" s="16" t="s">
        <v>24</v>
      </c>
      <c r="P142" s="10"/>
    </row>
    <row r="143" spans="1:16" ht="12.9" customHeight="1" x14ac:dyDescent="0.2">
      <c r="A143" s="44" t="s">
        <v>180</v>
      </c>
      <c r="B143" s="6" t="s">
        <v>181</v>
      </c>
      <c r="C143" s="29"/>
      <c r="D143" s="16" t="s">
        <v>68</v>
      </c>
      <c r="E143" s="16" t="s">
        <v>68</v>
      </c>
      <c r="F143" s="16" t="s">
        <v>68</v>
      </c>
      <c r="G143" s="16" t="s">
        <v>68</v>
      </c>
      <c r="H143" s="16" t="s">
        <v>68</v>
      </c>
      <c r="I143" s="16" t="s">
        <v>68</v>
      </c>
      <c r="J143" s="16" t="s">
        <v>68</v>
      </c>
      <c r="K143" s="16" t="s">
        <v>68</v>
      </c>
      <c r="L143" s="16"/>
      <c r="M143" s="16"/>
      <c r="N143" s="16"/>
      <c r="O143" s="16"/>
      <c r="P143" s="10"/>
    </row>
    <row r="144" spans="1:16" ht="12.9" customHeight="1" x14ac:dyDescent="0.25">
      <c r="A144" s="24" t="s">
        <v>182</v>
      </c>
      <c r="B144" s="6" t="s">
        <v>183</v>
      </c>
      <c r="C144" s="16">
        <v>1</v>
      </c>
      <c r="D144" s="9">
        <v>1</v>
      </c>
      <c r="E144" s="16">
        <v>1</v>
      </c>
      <c r="F144" s="16">
        <v>1</v>
      </c>
      <c r="G144" s="16">
        <v>1</v>
      </c>
      <c r="H144" s="16">
        <v>1</v>
      </c>
      <c r="I144" s="16">
        <v>1</v>
      </c>
      <c r="J144" s="16">
        <v>1</v>
      </c>
      <c r="K144" s="16">
        <v>1</v>
      </c>
      <c r="L144" s="16">
        <v>1</v>
      </c>
      <c r="M144" s="16">
        <v>1</v>
      </c>
      <c r="N144" s="16" t="s">
        <v>22</v>
      </c>
      <c r="O144" s="16" t="s">
        <v>24</v>
      </c>
      <c r="P144" s="10"/>
    </row>
    <row r="145" spans="1:16" ht="12.9" customHeight="1" x14ac:dyDescent="0.25">
      <c r="A145" s="24" t="s">
        <v>184</v>
      </c>
      <c r="B145" s="6" t="s">
        <v>139</v>
      </c>
      <c r="C145" s="29">
        <v>1</v>
      </c>
      <c r="D145" s="16" t="s">
        <v>68</v>
      </c>
      <c r="E145" s="16" t="s">
        <v>68</v>
      </c>
      <c r="F145" s="39">
        <v>1</v>
      </c>
      <c r="G145" s="16">
        <v>1</v>
      </c>
      <c r="H145" s="16" t="s">
        <v>68</v>
      </c>
      <c r="I145" s="16" t="s">
        <v>68</v>
      </c>
      <c r="J145" s="16" t="s">
        <v>68</v>
      </c>
      <c r="K145" s="16">
        <v>1</v>
      </c>
      <c r="L145" s="16">
        <v>1</v>
      </c>
      <c r="M145" s="16"/>
      <c r="N145" s="16"/>
      <c r="O145" s="16"/>
      <c r="P145" s="10"/>
    </row>
    <row r="146" spans="1:16" ht="12.9" customHeight="1" x14ac:dyDescent="0.25">
      <c r="A146" s="24" t="s">
        <v>185</v>
      </c>
      <c r="B146" s="6" t="s">
        <v>34</v>
      </c>
      <c r="C146" s="16">
        <v>1</v>
      </c>
      <c r="D146" s="9">
        <v>1</v>
      </c>
      <c r="E146" s="16">
        <v>1</v>
      </c>
      <c r="F146" s="16">
        <v>1</v>
      </c>
      <c r="G146" s="16">
        <v>1</v>
      </c>
      <c r="H146" s="16">
        <v>1</v>
      </c>
      <c r="I146" s="16">
        <v>1</v>
      </c>
      <c r="J146" s="16">
        <v>1</v>
      </c>
      <c r="K146" s="16">
        <v>1</v>
      </c>
      <c r="L146" s="16">
        <v>1</v>
      </c>
      <c r="M146" s="16">
        <v>1</v>
      </c>
      <c r="N146" s="16">
        <v>1</v>
      </c>
      <c r="O146" s="16">
        <v>1</v>
      </c>
      <c r="P146" s="10"/>
    </row>
    <row r="147" spans="1:16" ht="12.9" customHeight="1" x14ac:dyDescent="0.25">
      <c r="A147" s="27" t="s">
        <v>186</v>
      </c>
      <c r="B147" s="6" t="s">
        <v>72</v>
      </c>
      <c r="C147" s="16">
        <v>1</v>
      </c>
      <c r="D147" s="62" t="s">
        <v>32</v>
      </c>
      <c r="E147" s="63" t="s">
        <v>32</v>
      </c>
      <c r="F147" s="63" t="s">
        <v>32</v>
      </c>
      <c r="G147" s="63" t="s">
        <v>32</v>
      </c>
      <c r="H147" s="16" t="s">
        <v>30</v>
      </c>
      <c r="I147" s="16" t="s">
        <v>30</v>
      </c>
      <c r="J147" s="16" t="s">
        <v>30</v>
      </c>
      <c r="K147" s="16" t="s">
        <v>30</v>
      </c>
      <c r="L147" s="16"/>
      <c r="M147" s="16"/>
      <c r="N147" s="16" t="s">
        <v>24</v>
      </c>
      <c r="O147" s="16" t="s">
        <v>24</v>
      </c>
      <c r="P147" s="10"/>
    </row>
    <row r="148" spans="1:16" ht="12.9" customHeight="1" x14ac:dyDescent="0.25">
      <c r="A148" s="38" t="s">
        <v>187</v>
      </c>
      <c r="B148" s="6" t="s">
        <v>188</v>
      </c>
      <c r="C148" s="16">
        <v>1</v>
      </c>
      <c r="D148" s="16" t="s">
        <v>68</v>
      </c>
      <c r="E148" s="16" t="s">
        <v>68</v>
      </c>
      <c r="F148" s="16" t="s">
        <v>68</v>
      </c>
      <c r="G148" s="16" t="s">
        <v>68</v>
      </c>
      <c r="H148" s="16" t="s">
        <v>68</v>
      </c>
      <c r="I148" s="16" t="s">
        <v>68</v>
      </c>
      <c r="J148" s="16" t="s">
        <v>68</v>
      </c>
      <c r="K148" s="64" t="s">
        <v>32</v>
      </c>
      <c r="L148" s="71" t="s">
        <v>32</v>
      </c>
      <c r="M148" s="16"/>
      <c r="N148" s="16"/>
      <c r="O148" s="16"/>
      <c r="P148" s="10"/>
    </row>
    <row r="149" spans="1:16" ht="12.9" customHeight="1" x14ac:dyDescent="0.2">
      <c r="A149" s="26" t="s">
        <v>189</v>
      </c>
      <c r="B149" s="6" t="s">
        <v>47</v>
      </c>
      <c r="C149" s="16" t="s">
        <v>24</v>
      </c>
      <c r="D149" s="16" t="s">
        <v>68</v>
      </c>
      <c r="E149" s="16" t="s">
        <v>68</v>
      </c>
      <c r="F149" s="16" t="s">
        <v>68</v>
      </c>
      <c r="G149" s="16" t="s">
        <v>68</v>
      </c>
      <c r="H149" s="16" t="s">
        <v>68</v>
      </c>
      <c r="I149" s="16" t="s">
        <v>68</v>
      </c>
      <c r="J149" s="16" t="s">
        <v>68</v>
      </c>
      <c r="K149" s="16" t="s">
        <v>68</v>
      </c>
      <c r="L149" s="79" t="s">
        <v>28</v>
      </c>
      <c r="M149" s="16"/>
      <c r="N149" s="16"/>
      <c r="O149" s="16"/>
      <c r="P149" s="10"/>
    </row>
    <row r="150" spans="1:16" ht="12.9" customHeight="1" x14ac:dyDescent="0.25">
      <c r="A150" s="24" t="s">
        <v>190</v>
      </c>
      <c r="B150" s="6" t="s">
        <v>36</v>
      </c>
      <c r="C150" s="16">
        <v>1</v>
      </c>
      <c r="D150" s="9">
        <v>1</v>
      </c>
      <c r="E150" s="16">
        <v>1</v>
      </c>
      <c r="F150" s="16">
        <v>1</v>
      </c>
      <c r="G150" s="16">
        <v>1</v>
      </c>
      <c r="H150" s="16">
        <v>1</v>
      </c>
      <c r="I150" s="16">
        <v>1</v>
      </c>
      <c r="J150" s="16">
        <v>1</v>
      </c>
      <c r="K150" s="16">
        <v>1</v>
      </c>
      <c r="L150" s="16">
        <v>1</v>
      </c>
      <c r="M150" s="16">
        <v>1</v>
      </c>
      <c r="N150" s="16">
        <v>1</v>
      </c>
      <c r="O150" s="16">
        <v>1</v>
      </c>
      <c r="P150" s="10"/>
    </row>
    <row r="151" spans="1:16" ht="12.9" customHeight="1" x14ac:dyDescent="0.25">
      <c r="A151" s="25" t="s">
        <v>191</v>
      </c>
      <c r="B151" s="6" t="s">
        <v>42</v>
      </c>
      <c r="C151" s="16">
        <v>1</v>
      </c>
      <c r="D151" s="64">
        <v>1</v>
      </c>
      <c r="E151" s="16" t="s">
        <v>30</v>
      </c>
      <c r="F151" s="61">
        <v>1</v>
      </c>
      <c r="G151" s="61">
        <v>1</v>
      </c>
      <c r="H151" s="61">
        <v>1</v>
      </c>
      <c r="I151" s="61">
        <v>1</v>
      </c>
      <c r="J151" s="16" t="s">
        <v>30</v>
      </c>
      <c r="K151" s="61">
        <v>1</v>
      </c>
      <c r="L151" s="61">
        <v>1</v>
      </c>
      <c r="M151" s="16" t="s">
        <v>30</v>
      </c>
      <c r="N151" s="16" t="s">
        <v>20</v>
      </c>
      <c r="O151" s="16" t="s">
        <v>20</v>
      </c>
      <c r="P151" s="10"/>
    </row>
    <row r="152" spans="1:16" ht="12.9" customHeight="1" x14ac:dyDescent="0.25">
      <c r="A152" s="24" t="s">
        <v>192</v>
      </c>
      <c r="B152" s="6" t="s">
        <v>36</v>
      </c>
      <c r="C152" s="16">
        <v>1</v>
      </c>
      <c r="D152" s="9">
        <v>1</v>
      </c>
      <c r="E152" s="16">
        <v>1</v>
      </c>
      <c r="F152" s="16">
        <v>1</v>
      </c>
      <c r="G152" s="16">
        <v>1</v>
      </c>
      <c r="H152" s="16">
        <v>1</v>
      </c>
      <c r="I152" s="16">
        <v>1</v>
      </c>
      <c r="J152" s="16">
        <v>1</v>
      </c>
      <c r="K152" s="16">
        <v>1</v>
      </c>
      <c r="L152" s="16">
        <v>1</v>
      </c>
      <c r="M152" s="16">
        <v>1</v>
      </c>
      <c r="N152" s="16">
        <v>1</v>
      </c>
      <c r="O152" s="16">
        <v>1</v>
      </c>
      <c r="P152" s="10"/>
    </row>
    <row r="153" spans="1:16" ht="12.9" customHeight="1" x14ac:dyDescent="0.25">
      <c r="A153" s="24" t="s">
        <v>193</v>
      </c>
      <c r="B153" s="6" t="s">
        <v>36</v>
      </c>
      <c r="C153" s="16">
        <v>1</v>
      </c>
      <c r="D153" s="9">
        <v>1</v>
      </c>
      <c r="E153" s="16">
        <v>1</v>
      </c>
      <c r="F153" s="16">
        <v>1</v>
      </c>
      <c r="G153" s="16">
        <v>1</v>
      </c>
      <c r="H153" s="16">
        <v>1</v>
      </c>
      <c r="I153" s="16">
        <v>1</v>
      </c>
      <c r="J153" s="16">
        <v>1</v>
      </c>
      <c r="K153" s="16">
        <v>1</v>
      </c>
      <c r="L153" s="16">
        <v>1</v>
      </c>
      <c r="M153" s="16">
        <v>1</v>
      </c>
      <c r="N153" s="16">
        <v>1</v>
      </c>
      <c r="O153" s="16">
        <v>1</v>
      </c>
      <c r="P153" s="10"/>
    </row>
    <row r="154" spans="1:16" ht="12.9" customHeight="1" x14ac:dyDescent="0.25">
      <c r="A154" s="24" t="s">
        <v>194</v>
      </c>
      <c r="B154" s="6" t="s">
        <v>42</v>
      </c>
      <c r="C154" s="16">
        <v>1</v>
      </c>
      <c r="D154" s="9">
        <v>1</v>
      </c>
      <c r="E154" s="16">
        <v>1</v>
      </c>
      <c r="F154" s="16">
        <v>1</v>
      </c>
      <c r="G154" s="16">
        <v>1</v>
      </c>
      <c r="H154" s="16">
        <v>1</v>
      </c>
      <c r="I154" s="16">
        <v>1</v>
      </c>
      <c r="J154" s="16">
        <v>1</v>
      </c>
      <c r="K154" s="16">
        <v>1</v>
      </c>
      <c r="L154" s="16">
        <v>1</v>
      </c>
      <c r="M154" s="16">
        <v>1</v>
      </c>
      <c r="N154" s="16">
        <v>1</v>
      </c>
      <c r="O154" s="16">
        <v>1</v>
      </c>
      <c r="P154" s="10"/>
    </row>
    <row r="155" spans="1:16" ht="12.9" customHeight="1" x14ac:dyDescent="0.25">
      <c r="A155" s="24" t="s">
        <v>195</v>
      </c>
      <c r="B155" s="6" t="s">
        <v>36</v>
      </c>
      <c r="C155" s="16">
        <v>1</v>
      </c>
      <c r="D155" s="9">
        <v>1</v>
      </c>
      <c r="E155" s="16">
        <v>1</v>
      </c>
      <c r="F155" s="16">
        <v>1</v>
      </c>
      <c r="G155" s="16">
        <v>1</v>
      </c>
      <c r="H155" s="16">
        <v>1</v>
      </c>
      <c r="I155" s="16">
        <v>1</v>
      </c>
      <c r="J155" s="16">
        <v>1</v>
      </c>
      <c r="K155" s="16">
        <v>1</v>
      </c>
      <c r="L155" s="16">
        <v>1</v>
      </c>
      <c r="M155" s="16">
        <v>1</v>
      </c>
      <c r="N155" s="16">
        <v>1</v>
      </c>
      <c r="O155" s="16">
        <v>1</v>
      </c>
      <c r="P155" s="10"/>
    </row>
    <row r="156" spans="1:16" ht="12.9" customHeight="1" x14ac:dyDescent="0.25">
      <c r="A156" s="24" t="s">
        <v>196</v>
      </c>
      <c r="B156" s="6" t="s">
        <v>36</v>
      </c>
      <c r="C156" s="16">
        <v>1</v>
      </c>
      <c r="D156" s="9">
        <v>1</v>
      </c>
      <c r="E156" s="16">
        <v>1</v>
      </c>
      <c r="F156" s="16">
        <v>1</v>
      </c>
      <c r="G156" s="16">
        <v>1</v>
      </c>
      <c r="H156" s="16">
        <v>1</v>
      </c>
      <c r="I156" s="16">
        <v>1</v>
      </c>
      <c r="J156" s="16">
        <v>1</v>
      </c>
      <c r="K156" s="16">
        <v>1</v>
      </c>
      <c r="L156" s="16">
        <v>1</v>
      </c>
      <c r="M156" s="16">
        <v>1</v>
      </c>
      <c r="N156" s="16">
        <v>1</v>
      </c>
      <c r="O156" s="16">
        <v>1</v>
      </c>
      <c r="P156" s="10"/>
    </row>
    <row r="157" spans="1:16" ht="12.9" customHeight="1" x14ac:dyDescent="0.25">
      <c r="A157" s="24" t="s">
        <v>197</v>
      </c>
      <c r="B157" s="6" t="s">
        <v>36</v>
      </c>
      <c r="C157" s="16">
        <v>1</v>
      </c>
      <c r="D157" s="9">
        <v>1</v>
      </c>
      <c r="E157" s="16">
        <v>1</v>
      </c>
      <c r="F157" s="16">
        <v>1</v>
      </c>
      <c r="G157" s="16">
        <v>1</v>
      </c>
      <c r="H157" s="16">
        <v>1</v>
      </c>
      <c r="I157" s="16">
        <v>1</v>
      </c>
      <c r="J157" s="16">
        <v>1</v>
      </c>
      <c r="K157" s="16">
        <v>1</v>
      </c>
      <c r="L157" s="16">
        <v>1</v>
      </c>
      <c r="M157" s="16">
        <v>1</v>
      </c>
      <c r="N157" s="16">
        <v>1</v>
      </c>
      <c r="O157" s="16">
        <v>1</v>
      </c>
      <c r="P157" s="10"/>
    </row>
    <row r="158" spans="1:16" ht="12.9" customHeight="1" x14ac:dyDescent="0.25">
      <c r="A158" s="24" t="s">
        <v>198</v>
      </c>
      <c r="B158" s="6" t="s">
        <v>34</v>
      </c>
      <c r="C158" s="16">
        <v>1</v>
      </c>
      <c r="D158" s="9">
        <v>1</v>
      </c>
      <c r="E158" s="16">
        <v>1</v>
      </c>
      <c r="F158" s="16">
        <v>1</v>
      </c>
      <c r="G158" s="16">
        <v>1</v>
      </c>
      <c r="H158" s="16">
        <v>1</v>
      </c>
      <c r="I158" s="16">
        <v>1</v>
      </c>
      <c r="J158" s="16">
        <v>1</v>
      </c>
      <c r="K158" s="16">
        <v>1</v>
      </c>
      <c r="L158" s="16">
        <v>1</v>
      </c>
      <c r="M158" s="16">
        <v>1</v>
      </c>
      <c r="N158" s="16">
        <v>1</v>
      </c>
      <c r="O158" s="16">
        <v>1</v>
      </c>
      <c r="P158" s="10"/>
    </row>
    <row r="159" spans="1:16" ht="12.9" customHeight="1" x14ac:dyDescent="0.25">
      <c r="A159" s="24" t="s">
        <v>199</v>
      </c>
      <c r="B159" s="6" t="s">
        <v>34</v>
      </c>
      <c r="C159" s="16">
        <v>1</v>
      </c>
      <c r="D159" s="9">
        <v>1</v>
      </c>
      <c r="E159" s="16">
        <v>1</v>
      </c>
      <c r="F159" s="16">
        <v>1</v>
      </c>
      <c r="G159" s="16">
        <v>1</v>
      </c>
      <c r="H159" s="16">
        <v>1</v>
      </c>
      <c r="I159" s="16">
        <v>1</v>
      </c>
      <c r="J159" s="16">
        <v>1</v>
      </c>
      <c r="K159" s="16">
        <v>1</v>
      </c>
      <c r="L159" s="16">
        <v>1</v>
      </c>
      <c r="M159" s="16">
        <v>1</v>
      </c>
      <c r="N159" s="16">
        <v>1</v>
      </c>
      <c r="O159" s="16">
        <v>1</v>
      </c>
      <c r="P159" s="10"/>
    </row>
    <row r="160" spans="1:16" ht="12.9" customHeight="1" x14ac:dyDescent="0.25">
      <c r="A160" s="24" t="s">
        <v>200</v>
      </c>
      <c r="B160" s="6" t="s">
        <v>36</v>
      </c>
      <c r="C160" s="16">
        <v>1</v>
      </c>
      <c r="D160" s="9">
        <v>1</v>
      </c>
      <c r="E160" s="16">
        <v>1</v>
      </c>
      <c r="F160" s="16">
        <v>1</v>
      </c>
      <c r="G160" s="16">
        <v>1</v>
      </c>
      <c r="H160" s="16">
        <v>1</v>
      </c>
      <c r="I160" s="16">
        <v>1</v>
      </c>
      <c r="J160" s="16">
        <v>1</v>
      </c>
      <c r="K160" s="16">
        <v>1</v>
      </c>
      <c r="L160" s="16">
        <v>1</v>
      </c>
      <c r="M160" s="16">
        <v>1</v>
      </c>
      <c r="N160" s="16">
        <v>1</v>
      </c>
      <c r="O160" s="16">
        <v>1</v>
      </c>
      <c r="P160" s="10"/>
    </row>
    <row r="161" spans="1:16" ht="12.9" customHeight="1" x14ac:dyDescent="0.25">
      <c r="A161" s="25" t="s">
        <v>201</v>
      </c>
      <c r="B161" s="6" t="s">
        <v>88</v>
      </c>
      <c r="C161" s="16">
        <v>1</v>
      </c>
      <c r="D161" s="8" t="s">
        <v>32</v>
      </c>
      <c r="E161" s="16" t="s">
        <v>26</v>
      </c>
      <c r="F161" s="61" t="s">
        <v>32</v>
      </c>
      <c r="G161" s="61" t="s">
        <v>32</v>
      </c>
      <c r="H161" s="16" t="s">
        <v>30</v>
      </c>
      <c r="I161" s="16" t="s">
        <v>236</v>
      </c>
      <c r="J161" s="16" t="s">
        <v>236</v>
      </c>
      <c r="K161" s="71" t="s">
        <v>32</v>
      </c>
      <c r="L161" s="16">
        <v>1</v>
      </c>
      <c r="M161" s="71" t="s">
        <v>32</v>
      </c>
      <c r="N161" s="16" t="s">
        <v>24</v>
      </c>
      <c r="O161" s="16" t="s">
        <v>24</v>
      </c>
      <c r="P161" s="10"/>
    </row>
    <row r="162" spans="1:16" ht="12.9" customHeight="1" x14ac:dyDescent="0.25">
      <c r="A162" s="24" t="s">
        <v>202</v>
      </c>
      <c r="B162" s="6" t="s">
        <v>36</v>
      </c>
      <c r="C162" s="16">
        <v>1</v>
      </c>
      <c r="D162" s="9">
        <v>1</v>
      </c>
      <c r="E162" s="16">
        <v>1</v>
      </c>
      <c r="F162" s="16">
        <v>1</v>
      </c>
      <c r="G162" s="16">
        <v>1</v>
      </c>
      <c r="H162" s="16">
        <v>1</v>
      </c>
      <c r="I162" s="16">
        <v>1</v>
      </c>
      <c r="J162" s="16">
        <v>1</v>
      </c>
      <c r="K162" s="16">
        <v>1</v>
      </c>
      <c r="L162" s="16">
        <v>1</v>
      </c>
      <c r="M162" s="16">
        <v>1</v>
      </c>
      <c r="N162" s="16">
        <v>1</v>
      </c>
      <c r="O162" s="16">
        <v>1</v>
      </c>
      <c r="P162" s="10"/>
    </row>
    <row r="163" spans="1:16" ht="12.9" customHeight="1" x14ac:dyDescent="0.25">
      <c r="A163" s="25" t="s">
        <v>203</v>
      </c>
      <c r="B163" s="6" t="s">
        <v>204</v>
      </c>
      <c r="C163" s="16">
        <v>1</v>
      </c>
      <c r="D163" s="8">
        <v>1</v>
      </c>
      <c r="E163" s="61">
        <v>1</v>
      </c>
      <c r="F163" s="61">
        <v>1</v>
      </c>
      <c r="G163" s="61">
        <v>1</v>
      </c>
      <c r="H163" s="61">
        <v>1</v>
      </c>
      <c r="I163" s="61">
        <v>1</v>
      </c>
      <c r="J163" s="16">
        <v>1</v>
      </c>
      <c r="K163" s="16">
        <v>1</v>
      </c>
      <c r="L163" s="16">
        <v>1</v>
      </c>
      <c r="M163" s="16">
        <v>1</v>
      </c>
      <c r="N163" s="16">
        <v>1</v>
      </c>
      <c r="O163" s="16">
        <v>1</v>
      </c>
      <c r="P163" s="10"/>
    </row>
    <row r="164" spans="1:16" ht="12.9" customHeight="1" x14ac:dyDescent="0.25">
      <c r="A164" s="80" t="s">
        <v>205</v>
      </c>
      <c r="B164" s="6" t="s">
        <v>36</v>
      </c>
      <c r="C164" s="16">
        <v>1</v>
      </c>
      <c r="D164" s="81">
        <v>1</v>
      </c>
      <c r="E164" s="82">
        <v>1</v>
      </c>
      <c r="F164" s="82">
        <v>1</v>
      </c>
      <c r="G164" s="82">
        <v>1</v>
      </c>
      <c r="H164" s="82">
        <v>1</v>
      </c>
      <c r="I164" s="16" t="s">
        <v>30</v>
      </c>
      <c r="J164" s="16" t="s">
        <v>30</v>
      </c>
      <c r="K164" s="16" t="s">
        <v>30</v>
      </c>
      <c r="L164" s="16">
        <v>1</v>
      </c>
      <c r="M164" s="16">
        <v>1</v>
      </c>
      <c r="N164" s="16" t="s">
        <v>24</v>
      </c>
      <c r="O164" s="16" t="s">
        <v>24</v>
      </c>
      <c r="P164" s="10"/>
    </row>
    <row r="165" spans="1:16" ht="12.9" customHeight="1" x14ac:dyDescent="0.2">
      <c r="A165" s="32" t="s">
        <v>206</v>
      </c>
      <c r="B165" s="6" t="s">
        <v>207</v>
      </c>
      <c r="C165" s="16" t="s">
        <v>22</v>
      </c>
      <c r="D165" s="16" t="s">
        <v>68</v>
      </c>
      <c r="E165" s="16" t="s">
        <v>68</v>
      </c>
      <c r="F165" s="16" t="s">
        <v>68</v>
      </c>
      <c r="G165" s="16" t="s">
        <v>68</v>
      </c>
      <c r="H165" s="16" t="s">
        <v>68</v>
      </c>
      <c r="I165" s="16" t="s">
        <v>68</v>
      </c>
      <c r="J165" s="16" t="s">
        <v>68</v>
      </c>
      <c r="K165" s="16" t="s">
        <v>68</v>
      </c>
      <c r="L165" s="16" t="s">
        <v>68</v>
      </c>
      <c r="M165" s="16" t="s">
        <v>24</v>
      </c>
      <c r="N165" s="16" t="s">
        <v>24</v>
      </c>
      <c r="O165" s="16" t="s">
        <v>24</v>
      </c>
      <c r="P165" s="10"/>
    </row>
    <row r="166" spans="1:16" ht="12.9" customHeight="1" x14ac:dyDescent="0.25">
      <c r="A166" s="80" t="s">
        <v>208</v>
      </c>
      <c r="B166" s="6" t="s">
        <v>36</v>
      </c>
      <c r="C166" s="16">
        <v>1</v>
      </c>
      <c r="D166" s="81">
        <v>1</v>
      </c>
      <c r="E166" s="82">
        <v>1</v>
      </c>
      <c r="F166" s="82">
        <v>1</v>
      </c>
      <c r="G166" s="82" t="s">
        <v>32</v>
      </c>
      <c r="H166" s="82" t="s">
        <v>32</v>
      </c>
      <c r="I166" s="16" t="s">
        <v>30</v>
      </c>
      <c r="J166" s="16" t="s">
        <v>30</v>
      </c>
      <c r="K166" s="82" t="s">
        <v>32</v>
      </c>
      <c r="L166" s="16" t="s">
        <v>30</v>
      </c>
      <c r="M166" s="16" t="s">
        <v>24</v>
      </c>
      <c r="N166" s="16" t="s">
        <v>24</v>
      </c>
      <c r="O166" s="16" t="s">
        <v>24</v>
      </c>
      <c r="P166" s="10"/>
    </row>
    <row r="167" spans="1:16" ht="12.9" customHeight="1" x14ac:dyDescent="0.25">
      <c r="A167" s="25" t="s">
        <v>209</v>
      </c>
      <c r="B167" s="6" t="s">
        <v>36</v>
      </c>
      <c r="C167" s="16">
        <v>1</v>
      </c>
      <c r="D167" s="8">
        <v>1</v>
      </c>
      <c r="E167" s="16">
        <v>1</v>
      </c>
      <c r="F167" s="16">
        <v>1</v>
      </c>
      <c r="G167" s="16">
        <v>1</v>
      </c>
      <c r="H167" s="16">
        <v>1</v>
      </c>
      <c r="I167" s="16">
        <v>1</v>
      </c>
      <c r="J167" s="16">
        <v>1</v>
      </c>
      <c r="K167" s="16">
        <v>1</v>
      </c>
      <c r="L167" s="16">
        <v>1</v>
      </c>
      <c r="M167" s="16">
        <v>1</v>
      </c>
      <c r="N167" s="16">
        <v>1</v>
      </c>
      <c r="O167" s="16">
        <v>1</v>
      </c>
      <c r="P167" s="10"/>
    </row>
    <row r="168" spans="1:16" ht="12.9" customHeight="1" x14ac:dyDescent="0.25">
      <c r="A168" s="25" t="s">
        <v>210</v>
      </c>
      <c r="B168" s="6" t="s">
        <v>75</v>
      </c>
      <c r="C168" s="16">
        <v>1</v>
      </c>
      <c r="D168" s="8">
        <v>1</v>
      </c>
      <c r="E168" s="16">
        <v>1</v>
      </c>
      <c r="F168" s="16" t="s">
        <v>26</v>
      </c>
      <c r="G168" s="16" t="s">
        <v>68</v>
      </c>
      <c r="H168" s="16" t="s">
        <v>68</v>
      </c>
      <c r="I168" s="16" t="s">
        <v>68</v>
      </c>
      <c r="J168" s="16" t="s">
        <v>68</v>
      </c>
      <c r="K168" s="16" t="s">
        <v>68</v>
      </c>
      <c r="L168" s="16" t="s">
        <v>68</v>
      </c>
      <c r="M168" s="16">
        <v>1</v>
      </c>
      <c r="N168" s="16" t="s">
        <v>20</v>
      </c>
      <c r="O168" s="16" t="s">
        <v>20</v>
      </c>
      <c r="P168" s="10"/>
    </row>
    <row r="169" spans="1:16" ht="12.9" customHeight="1" x14ac:dyDescent="0.25">
      <c r="A169" s="24" t="s">
        <v>211</v>
      </c>
      <c r="B169" s="6" t="s">
        <v>36</v>
      </c>
      <c r="C169" s="16">
        <v>1</v>
      </c>
      <c r="D169" s="9">
        <v>1</v>
      </c>
      <c r="E169" s="16">
        <v>1</v>
      </c>
      <c r="F169" s="16">
        <v>1</v>
      </c>
      <c r="G169" s="16">
        <v>1</v>
      </c>
      <c r="H169" s="16">
        <v>1</v>
      </c>
      <c r="I169" s="16">
        <v>1</v>
      </c>
      <c r="J169" s="16">
        <v>1</v>
      </c>
      <c r="K169" s="16">
        <v>1</v>
      </c>
      <c r="L169" s="16">
        <v>1</v>
      </c>
      <c r="M169" s="16">
        <v>1</v>
      </c>
      <c r="N169" s="16">
        <v>1</v>
      </c>
      <c r="O169" s="16">
        <v>1</v>
      </c>
      <c r="P169" s="10"/>
    </row>
    <row r="170" spans="1:16" ht="12.9" customHeight="1" x14ac:dyDescent="0.25">
      <c r="A170" s="80" t="s">
        <v>212</v>
      </c>
      <c r="B170" s="6" t="s">
        <v>204</v>
      </c>
      <c r="C170" s="16">
        <v>1</v>
      </c>
      <c r="D170" s="16" t="s">
        <v>68</v>
      </c>
      <c r="E170" s="16" t="s">
        <v>68</v>
      </c>
      <c r="F170" s="9" t="s">
        <v>68</v>
      </c>
      <c r="G170" s="81" t="s">
        <v>32</v>
      </c>
      <c r="H170" s="16" t="s">
        <v>68</v>
      </c>
      <c r="I170" s="16" t="s">
        <v>68</v>
      </c>
      <c r="J170" s="16" t="s">
        <v>68</v>
      </c>
      <c r="K170" s="16" t="s">
        <v>68</v>
      </c>
      <c r="L170" s="16" t="s">
        <v>68</v>
      </c>
      <c r="M170" s="82">
        <v>1</v>
      </c>
      <c r="N170" s="16"/>
      <c r="O170" s="16"/>
      <c r="P170" s="10"/>
    </row>
    <row r="171" spans="1:16" ht="12.9" customHeight="1" x14ac:dyDescent="0.25">
      <c r="A171" s="30" t="s">
        <v>213</v>
      </c>
      <c r="B171" s="6" t="s">
        <v>39</v>
      </c>
      <c r="C171" s="16">
        <v>1</v>
      </c>
      <c r="D171" s="16" t="s">
        <v>68</v>
      </c>
      <c r="E171" s="65" t="s">
        <v>32</v>
      </c>
      <c r="F171" s="16" t="s">
        <v>68</v>
      </c>
      <c r="G171" s="16" t="s">
        <v>68</v>
      </c>
      <c r="H171" s="16" t="s">
        <v>68</v>
      </c>
      <c r="I171" s="16" t="s">
        <v>68</v>
      </c>
      <c r="J171" s="16" t="s">
        <v>68</v>
      </c>
      <c r="K171" s="16" t="s">
        <v>68</v>
      </c>
      <c r="L171" s="13" t="s">
        <v>68</v>
      </c>
      <c r="M171" s="16" t="s">
        <v>20</v>
      </c>
      <c r="N171" s="16" t="s">
        <v>20</v>
      </c>
      <c r="O171" s="16" t="s">
        <v>20</v>
      </c>
      <c r="P171" s="10"/>
    </row>
    <row r="172" spans="1:16" ht="12.9" customHeight="1" x14ac:dyDescent="0.25">
      <c r="A172" s="24" t="s">
        <v>214</v>
      </c>
      <c r="B172" s="6" t="s">
        <v>36</v>
      </c>
      <c r="C172" s="16">
        <v>1</v>
      </c>
      <c r="D172" s="9">
        <v>1</v>
      </c>
      <c r="E172" s="16">
        <v>1</v>
      </c>
      <c r="F172" s="16">
        <v>1</v>
      </c>
      <c r="G172" s="16">
        <v>1</v>
      </c>
      <c r="H172" s="16">
        <v>1</v>
      </c>
      <c r="I172" s="16">
        <v>1</v>
      </c>
      <c r="J172" s="16">
        <v>1</v>
      </c>
      <c r="K172" s="16">
        <v>1</v>
      </c>
      <c r="L172" s="16">
        <v>1</v>
      </c>
      <c r="M172" s="16">
        <v>1</v>
      </c>
      <c r="N172" s="16">
        <v>1</v>
      </c>
      <c r="O172" s="16">
        <v>1</v>
      </c>
      <c r="P172" s="10"/>
    </row>
    <row r="173" spans="1:16" ht="15" customHeight="1" x14ac:dyDescent="0.2"/>
    <row r="175" spans="1:16" s="48" customFormat="1" ht="12" customHeight="1" x14ac:dyDescent="0.25">
      <c r="A175" s="46" t="s">
        <v>215</v>
      </c>
      <c r="B175" s="47"/>
      <c r="E175" s="47"/>
      <c r="F175" s="47"/>
      <c r="G175" s="47"/>
      <c r="H175" s="47"/>
      <c r="I175" s="47"/>
      <c r="J175" s="47"/>
      <c r="K175" s="49"/>
      <c r="L175" s="49"/>
      <c r="M175" s="49"/>
      <c r="N175" s="49"/>
      <c r="O175" s="49"/>
    </row>
    <row r="176" spans="1:16" ht="12" x14ac:dyDescent="0.25">
      <c r="A176" s="45" t="s">
        <v>216</v>
      </c>
      <c r="B176" s="50"/>
      <c r="C176" s="17"/>
      <c r="E176" s="10"/>
      <c r="K176" s="49"/>
      <c r="L176" s="49"/>
      <c r="M176" s="49"/>
      <c r="N176" s="49"/>
      <c r="O176" s="49"/>
      <c r="P176" s="10"/>
    </row>
    <row r="177" spans="1:16" x14ac:dyDescent="0.2">
      <c r="A177" s="45" t="s">
        <v>217</v>
      </c>
      <c r="B177" s="51"/>
    </row>
    <row r="178" spans="1:16" x14ac:dyDescent="0.2">
      <c r="A178" s="45" t="s">
        <v>218</v>
      </c>
      <c r="B178" s="52"/>
    </row>
    <row r="179" spans="1:16" x14ac:dyDescent="0.2">
      <c r="A179" s="45" t="s">
        <v>219</v>
      </c>
      <c r="B179" s="53"/>
    </row>
    <row r="180" spans="1:16" x14ac:dyDescent="0.2">
      <c r="A180" s="45" t="s">
        <v>220</v>
      </c>
      <c r="B180" s="54"/>
    </row>
    <row r="181" spans="1:16" x14ac:dyDescent="0.2">
      <c r="A181" s="45" t="s">
        <v>221</v>
      </c>
      <c r="B181" s="55"/>
      <c r="P181" s="10"/>
    </row>
    <row r="182" spans="1:16" x14ac:dyDescent="0.2">
      <c r="A182" s="45" t="s">
        <v>222</v>
      </c>
      <c r="B182" s="56"/>
      <c r="P182" s="10"/>
    </row>
    <row r="183" spans="1:16" ht="12" x14ac:dyDescent="0.25">
      <c r="A183" s="57" t="s">
        <v>223</v>
      </c>
      <c r="D183" s="10"/>
    </row>
    <row r="184" spans="1:16" ht="12" x14ac:dyDescent="0.25">
      <c r="A184" s="57" t="s">
        <v>224</v>
      </c>
      <c r="D184" s="10"/>
    </row>
    <row r="185" spans="1:16" ht="12" x14ac:dyDescent="0.2">
      <c r="A185" s="4" t="s">
        <v>225</v>
      </c>
      <c r="D185" s="10"/>
    </row>
    <row r="186" spans="1:16" ht="12" x14ac:dyDescent="0.2">
      <c r="D186" s="4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Fraser Cottington</dc:creator>
  <cp:lastModifiedBy>Fraser Cottington</cp:lastModifiedBy>
  <dcterms:created xsi:type="dcterms:W3CDTF">2025-01-02T11:55:08Z</dcterms:created>
  <dcterms:modified xsi:type="dcterms:W3CDTF">2025-10-19T12:11:07Z</dcterms:modified>
</cp:coreProperties>
</file>